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480" windowHeight="11445"/>
  </bookViews>
  <sheets>
    <sheet name="11-17 лет" sheetId="4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Q204" i="4" l="1"/>
  <c r="P204" i="4"/>
  <c r="O204" i="4"/>
  <c r="N204" i="4"/>
  <c r="M204" i="4"/>
  <c r="L204" i="4"/>
  <c r="K204" i="4"/>
  <c r="J204" i="4"/>
  <c r="I204" i="4"/>
  <c r="H204" i="4"/>
  <c r="G204" i="4"/>
  <c r="F204" i="4"/>
  <c r="E204" i="4"/>
  <c r="D204" i="4"/>
  <c r="C204" i="4"/>
  <c r="Q198" i="4"/>
  <c r="P198" i="4"/>
  <c r="P205" i="4" s="1"/>
  <c r="O198" i="4"/>
  <c r="N198" i="4"/>
  <c r="N205" i="4" s="1"/>
  <c r="M198" i="4"/>
  <c r="L198" i="4"/>
  <c r="L205" i="4" s="1"/>
  <c r="K198" i="4"/>
  <c r="J198" i="4"/>
  <c r="J205" i="4" s="1"/>
  <c r="I198" i="4"/>
  <c r="H198" i="4"/>
  <c r="H205" i="4" s="1"/>
  <c r="G198" i="4"/>
  <c r="F198" i="4"/>
  <c r="F205" i="4" s="1"/>
  <c r="E198" i="4"/>
  <c r="D198" i="4"/>
  <c r="D205" i="4" s="1"/>
  <c r="C198" i="4"/>
  <c r="C205" i="4" s="1"/>
  <c r="Q185" i="4"/>
  <c r="P185" i="4"/>
  <c r="O185" i="4"/>
  <c r="N185" i="4"/>
  <c r="M185" i="4"/>
  <c r="L185" i="4"/>
  <c r="K185" i="4"/>
  <c r="J185" i="4"/>
  <c r="I185" i="4"/>
  <c r="H185" i="4"/>
  <c r="G185" i="4"/>
  <c r="F185" i="4"/>
  <c r="E185" i="4"/>
  <c r="D185" i="4"/>
  <c r="C185" i="4"/>
  <c r="Q179" i="4"/>
  <c r="P179" i="4"/>
  <c r="P186" i="4" s="1"/>
  <c r="O179" i="4"/>
  <c r="N179" i="4"/>
  <c r="N186" i="4" s="1"/>
  <c r="M179" i="4"/>
  <c r="L179" i="4"/>
  <c r="L186" i="4" s="1"/>
  <c r="K179" i="4"/>
  <c r="J179" i="4"/>
  <c r="J186" i="4" s="1"/>
  <c r="I179" i="4"/>
  <c r="H179" i="4"/>
  <c r="H186" i="4" s="1"/>
  <c r="G179" i="4"/>
  <c r="F179" i="4"/>
  <c r="F186" i="4" s="1"/>
  <c r="E179" i="4"/>
  <c r="D179" i="4"/>
  <c r="D186" i="4" s="1"/>
  <c r="C179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D166" i="4"/>
  <c r="C166" i="4"/>
  <c r="Q159" i="4"/>
  <c r="P159" i="4"/>
  <c r="P167" i="4" s="1"/>
  <c r="O159" i="4"/>
  <c r="N159" i="4"/>
  <c r="N167" i="4" s="1"/>
  <c r="M159" i="4"/>
  <c r="L159" i="4"/>
  <c r="L167" i="4" s="1"/>
  <c r="K159" i="4"/>
  <c r="J159" i="4"/>
  <c r="J167" i="4" s="1"/>
  <c r="I159" i="4"/>
  <c r="H159" i="4"/>
  <c r="H167" i="4" s="1"/>
  <c r="G159" i="4"/>
  <c r="F159" i="4"/>
  <c r="F167" i="4" s="1"/>
  <c r="E159" i="4"/>
  <c r="D159" i="4"/>
  <c r="D167" i="4" s="1"/>
  <c r="C159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D146" i="4"/>
  <c r="C146" i="4"/>
  <c r="Q139" i="4"/>
  <c r="P139" i="4"/>
  <c r="P147" i="4" s="1"/>
  <c r="O139" i="4"/>
  <c r="N139" i="4"/>
  <c r="N147" i="4" s="1"/>
  <c r="M139" i="4"/>
  <c r="L139" i="4"/>
  <c r="L147" i="4" s="1"/>
  <c r="K139" i="4"/>
  <c r="J139" i="4"/>
  <c r="J147" i="4" s="1"/>
  <c r="I139" i="4"/>
  <c r="H139" i="4"/>
  <c r="H147" i="4" s="1"/>
  <c r="G139" i="4"/>
  <c r="F139" i="4"/>
  <c r="F147" i="4" s="1"/>
  <c r="E139" i="4"/>
  <c r="D139" i="4"/>
  <c r="D147" i="4" s="1"/>
  <c r="C139" i="4"/>
  <c r="Q126" i="4"/>
  <c r="P126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Q118" i="4"/>
  <c r="P118" i="4"/>
  <c r="O118" i="4"/>
  <c r="N118" i="4"/>
  <c r="N127" i="4" s="1"/>
  <c r="M118" i="4"/>
  <c r="L118" i="4"/>
  <c r="L127" i="4" s="1"/>
  <c r="K118" i="4"/>
  <c r="J118" i="4"/>
  <c r="J127" i="4" s="1"/>
  <c r="I118" i="4"/>
  <c r="H118" i="4"/>
  <c r="H127" i="4" s="1"/>
  <c r="G118" i="4"/>
  <c r="F118" i="4"/>
  <c r="F127" i="4" s="1"/>
  <c r="E118" i="4"/>
  <c r="D118" i="4"/>
  <c r="D127" i="4" s="1"/>
  <c r="C118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Q98" i="4"/>
  <c r="P98" i="4"/>
  <c r="O98" i="4"/>
  <c r="N98" i="4"/>
  <c r="M98" i="4"/>
  <c r="L98" i="4"/>
  <c r="K98" i="4"/>
  <c r="J98" i="4"/>
  <c r="I98" i="4"/>
  <c r="H98" i="4"/>
  <c r="H106" i="4" s="1"/>
  <c r="G98" i="4"/>
  <c r="F98" i="4"/>
  <c r="F106" i="4" s="1"/>
  <c r="E98" i="4"/>
  <c r="D98" i="4"/>
  <c r="D106" i="4" s="1"/>
  <c r="C98" i="4"/>
  <c r="Q85" i="4"/>
  <c r="P85" i="4"/>
  <c r="O85" i="4"/>
  <c r="N85" i="4"/>
  <c r="M85" i="4"/>
  <c r="L85" i="4"/>
  <c r="K85" i="4"/>
  <c r="J85" i="4"/>
  <c r="I85" i="4"/>
  <c r="H85" i="4"/>
  <c r="G85" i="4"/>
  <c r="F85" i="4"/>
  <c r="E85" i="4"/>
  <c r="D85" i="4"/>
  <c r="C85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D78" i="4"/>
  <c r="C78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C58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Q17" i="4"/>
  <c r="P17" i="4"/>
  <c r="P25" i="4" s="1"/>
  <c r="O17" i="4"/>
  <c r="N17" i="4"/>
  <c r="N25" i="4" s="1"/>
  <c r="M17" i="4"/>
  <c r="L17" i="4"/>
  <c r="L25" i="4" s="1"/>
  <c r="K17" i="4"/>
  <c r="J17" i="4"/>
  <c r="J25" i="4" s="1"/>
  <c r="I17" i="4"/>
  <c r="H17" i="4"/>
  <c r="H25" i="4" s="1"/>
  <c r="G17" i="4"/>
  <c r="F17" i="4"/>
  <c r="F25" i="4" s="1"/>
  <c r="E17" i="4"/>
  <c r="E25" i="4" s="1"/>
  <c r="D17" i="4"/>
  <c r="D25" i="4" s="1"/>
  <c r="C17" i="4"/>
  <c r="C25" i="4" s="1"/>
  <c r="G25" i="4" l="1"/>
  <c r="I25" i="4"/>
  <c r="K25" i="4"/>
  <c r="M25" i="4"/>
  <c r="O25" i="4"/>
  <c r="Q25" i="4"/>
  <c r="E46" i="4"/>
  <c r="G46" i="4"/>
  <c r="I46" i="4"/>
  <c r="K46" i="4"/>
  <c r="M46" i="4"/>
  <c r="O46" i="4"/>
  <c r="Q46" i="4"/>
  <c r="C66" i="4"/>
  <c r="E66" i="4"/>
  <c r="G66" i="4"/>
  <c r="I66" i="4"/>
  <c r="K66" i="4"/>
  <c r="M66" i="4"/>
  <c r="O66" i="4"/>
  <c r="Q66" i="4"/>
  <c r="C106" i="4"/>
  <c r="E106" i="4"/>
  <c r="G106" i="4"/>
  <c r="I106" i="4"/>
  <c r="K106" i="4"/>
  <c r="M106" i="4"/>
  <c r="O106" i="4"/>
  <c r="Q106" i="4"/>
  <c r="C127" i="4"/>
  <c r="E127" i="4"/>
  <c r="G127" i="4"/>
  <c r="I127" i="4"/>
  <c r="K127" i="4"/>
  <c r="M127" i="4"/>
  <c r="O127" i="4"/>
  <c r="Q127" i="4"/>
  <c r="C147" i="4"/>
  <c r="E147" i="4"/>
  <c r="G147" i="4"/>
  <c r="I147" i="4"/>
  <c r="K147" i="4"/>
  <c r="M147" i="4"/>
  <c r="O147" i="4"/>
  <c r="Q147" i="4"/>
  <c r="C167" i="4"/>
  <c r="E167" i="4"/>
  <c r="G167" i="4"/>
  <c r="I167" i="4"/>
  <c r="K167" i="4"/>
  <c r="M167" i="4"/>
  <c r="O167" i="4"/>
  <c r="Q167" i="4"/>
  <c r="C186" i="4"/>
  <c r="E186" i="4"/>
  <c r="G186" i="4"/>
  <c r="I186" i="4"/>
  <c r="K186" i="4"/>
  <c r="M186" i="4"/>
  <c r="O186" i="4"/>
  <c r="Q186" i="4"/>
  <c r="E205" i="4"/>
  <c r="G205" i="4"/>
  <c r="I205" i="4"/>
  <c r="K205" i="4"/>
  <c r="M205" i="4"/>
  <c r="O205" i="4"/>
  <c r="Q205" i="4"/>
  <c r="D46" i="4"/>
  <c r="F46" i="4"/>
  <c r="H46" i="4"/>
  <c r="J46" i="4"/>
  <c r="L46" i="4"/>
  <c r="N46" i="4"/>
  <c r="P46" i="4"/>
  <c r="D66" i="4"/>
  <c r="F66" i="4"/>
  <c r="H66" i="4"/>
  <c r="J66" i="4"/>
  <c r="L66" i="4"/>
  <c r="N66" i="4"/>
  <c r="P66" i="4"/>
  <c r="J106" i="4"/>
  <c r="L106" i="4"/>
  <c r="N106" i="4"/>
  <c r="P106" i="4"/>
  <c r="P127" i="4"/>
  <c r="C46" i="4"/>
  <c r="C86" i="4"/>
  <c r="D86" i="4"/>
  <c r="E86" i="4"/>
  <c r="E206" i="4" s="1"/>
  <c r="E207" i="4" s="1"/>
  <c r="E210" i="4" s="1"/>
  <c r="F86" i="4"/>
  <c r="G86" i="4"/>
  <c r="G206" i="4" s="1"/>
  <c r="G207" i="4" s="1"/>
  <c r="H86" i="4"/>
  <c r="I86" i="4"/>
  <c r="I206" i="4" s="1"/>
  <c r="I207" i="4" s="1"/>
  <c r="I210" i="4" s="1"/>
  <c r="J86" i="4"/>
  <c r="K86" i="4"/>
  <c r="K206" i="4" s="1"/>
  <c r="K207" i="4" s="1"/>
  <c r="K210" i="4" s="1"/>
  <c r="L86" i="4"/>
  <c r="M86" i="4"/>
  <c r="M206" i="4" s="1"/>
  <c r="M207" i="4" s="1"/>
  <c r="M210" i="4" s="1"/>
  <c r="N86" i="4"/>
  <c r="O86" i="4"/>
  <c r="O206" i="4" s="1"/>
  <c r="O207" i="4" s="1"/>
  <c r="O210" i="4" s="1"/>
  <c r="P86" i="4"/>
  <c r="Q86" i="4"/>
  <c r="Q206" i="4" s="1"/>
  <c r="Q207" i="4" s="1"/>
  <c r="Q210" i="4" s="1"/>
  <c r="P206" i="4" l="1"/>
  <c r="P207" i="4" s="1"/>
  <c r="N206" i="4"/>
  <c r="N207" i="4" s="1"/>
  <c r="N210" i="4" s="1"/>
  <c r="L206" i="4"/>
  <c r="L207" i="4" s="1"/>
  <c r="L210" i="4" s="1"/>
  <c r="J206" i="4"/>
  <c r="J207" i="4" s="1"/>
  <c r="J210" i="4" s="1"/>
  <c r="H206" i="4"/>
  <c r="H207" i="4" s="1"/>
  <c r="F206" i="4"/>
  <c r="F207" i="4" s="1"/>
  <c r="F210" i="4" s="1"/>
  <c r="D206" i="4"/>
  <c r="D207" i="4" s="1"/>
  <c r="D210" i="4" s="1"/>
  <c r="C206" i="4"/>
  <c r="C207" i="4" s="1"/>
  <c r="C210" i="4" s="1"/>
</calcChain>
</file>

<file path=xl/sharedStrings.xml><?xml version="1.0" encoding="utf-8"?>
<sst xmlns="http://schemas.openxmlformats.org/spreadsheetml/2006/main" count="370" uniqueCount="113">
  <si>
    <t>Наименование блюд</t>
  </si>
  <si>
    <t>Выход, гр.</t>
  </si>
  <si>
    <t>Содержание пищевых веществ,гр.</t>
  </si>
  <si>
    <t>Энергетическая ценность,ккал</t>
  </si>
  <si>
    <t>Содержание минеральных веществ, мг</t>
  </si>
  <si>
    <t>Cодержание витаминов,мг</t>
  </si>
  <si>
    <t>Белки</t>
  </si>
  <si>
    <t>Жиры</t>
  </si>
  <si>
    <t>Углеводы</t>
  </si>
  <si>
    <t>Na</t>
  </si>
  <si>
    <t>K</t>
  </si>
  <si>
    <t>Ca</t>
  </si>
  <si>
    <t>Mg</t>
  </si>
  <si>
    <t>P</t>
  </si>
  <si>
    <t>Fe</t>
  </si>
  <si>
    <t>А</t>
  </si>
  <si>
    <t>В¹</t>
  </si>
  <si>
    <t>В²</t>
  </si>
  <si>
    <t>РР</t>
  </si>
  <si>
    <t>С</t>
  </si>
  <si>
    <t>День 1 (понедельник)</t>
  </si>
  <si>
    <t>Завтрак</t>
  </si>
  <si>
    <t>Каша рисовая молочная с маслом</t>
  </si>
  <si>
    <t>Чай с лимоном</t>
  </si>
  <si>
    <t>200/4</t>
  </si>
  <si>
    <t>Σ</t>
  </si>
  <si>
    <t>Обед</t>
  </si>
  <si>
    <t>Лапша отварная</t>
  </si>
  <si>
    <t>Чай с сахаром</t>
  </si>
  <si>
    <t>Итого:</t>
  </si>
  <si>
    <t>День 2 (вторник)</t>
  </si>
  <si>
    <t>Картофельное пюре</t>
  </si>
  <si>
    <t>Компот из кураги</t>
  </si>
  <si>
    <t>День 3 (среда)</t>
  </si>
  <si>
    <t>Суп картофельный с лапшой и мясными фрикадельками</t>
  </si>
  <si>
    <t>Гуляш из говядины</t>
  </si>
  <si>
    <t>Перловка отварная</t>
  </si>
  <si>
    <t>Напиток из шиповника</t>
  </si>
  <si>
    <t>Яблоко свежее</t>
  </si>
  <si>
    <t>День 4 (четверг)</t>
  </si>
  <si>
    <t>Рагу из овощей</t>
  </si>
  <si>
    <t>Компот из сухофруктов</t>
  </si>
  <si>
    <t>Бананы свежие</t>
  </si>
  <si>
    <t>День 5 (пятница)</t>
  </si>
  <si>
    <t>Суп картофельный с перловой крупой и сайрой</t>
  </si>
  <si>
    <t>Жаркое по-домашнему</t>
  </si>
  <si>
    <t>День 6 (понедельник)</t>
  </si>
  <si>
    <t>День 7 (вторник)</t>
  </si>
  <si>
    <t xml:space="preserve">Азу </t>
  </si>
  <si>
    <t>Чай с молоком</t>
  </si>
  <si>
    <t>День 8 (среда)</t>
  </si>
  <si>
    <t>Ежики мясные</t>
  </si>
  <si>
    <t>Спагетти отварные</t>
  </si>
  <si>
    <t>Сок абрикосовый</t>
  </si>
  <si>
    <t>День 9 (четверг)</t>
  </si>
  <si>
    <t>Каша манная с маслом</t>
  </si>
  <si>
    <t>Мандарины свежие</t>
  </si>
  <si>
    <t>День 10 (пятница)</t>
  </si>
  <si>
    <t>Каша кукрузная молочная с маслом</t>
  </si>
  <si>
    <t>Каша гречневая молочная с маслом</t>
  </si>
  <si>
    <t>Хлеб с сыром</t>
  </si>
  <si>
    <t>Суп гороховый на говяжьем бульоне</t>
  </si>
  <si>
    <t>Сосиска отварная</t>
  </si>
  <si>
    <t>Компот из с/ф</t>
  </si>
  <si>
    <t>Хлеб</t>
  </si>
  <si>
    <t>Сосиска молочная отварная в соусе</t>
  </si>
  <si>
    <t>50/30</t>
  </si>
  <si>
    <t>обед</t>
  </si>
  <si>
    <t>Щи из свежей капусты на говяжьем бульоне</t>
  </si>
  <si>
    <t>Плов с говядиной</t>
  </si>
  <si>
    <t>Булочка с творогом</t>
  </si>
  <si>
    <t>Кисель</t>
  </si>
  <si>
    <t>Борщ со свежей капустой на говяжьем бульоне</t>
  </si>
  <si>
    <t>Запеканка рисовая с изюмом и сгущеным молоком</t>
  </si>
  <si>
    <t>какао</t>
  </si>
  <si>
    <t xml:space="preserve">Кисель </t>
  </si>
  <si>
    <t>Каша геркулесовая молочная с маслом</t>
  </si>
  <si>
    <t>Компот из кураги и изюма</t>
  </si>
  <si>
    <t>Суп с домашней лапшой на говяжьем бульоне</t>
  </si>
  <si>
    <t xml:space="preserve">Котлета рыбная </t>
  </si>
  <si>
    <t xml:space="preserve">сок </t>
  </si>
  <si>
    <t>Голубцы ленивые</t>
  </si>
  <si>
    <t xml:space="preserve">хлеб с повидлом </t>
  </si>
  <si>
    <t>Щи на говяжьем бульоне</t>
  </si>
  <si>
    <t>Груша свежая</t>
  </si>
  <si>
    <t xml:space="preserve">Солянка домашняя </t>
  </si>
  <si>
    <t>Рассольник ленинградский</t>
  </si>
  <si>
    <t>Суп с зеленым горошком на говяжьем бульоне</t>
  </si>
  <si>
    <t>Плов с говядиной тушеной</t>
  </si>
  <si>
    <t xml:space="preserve">Хлеб </t>
  </si>
  <si>
    <t>нарезка овощная (огурец)</t>
  </si>
  <si>
    <t>нарезка овощная (томат)</t>
  </si>
  <si>
    <t>колбаса в соусе</t>
  </si>
  <si>
    <t>яйцо отварное</t>
  </si>
  <si>
    <t>конфета</t>
  </si>
  <si>
    <t>1 шт</t>
  </si>
  <si>
    <t>печенье</t>
  </si>
  <si>
    <t>зефир</t>
  </si>
  <si>
    <t>20</t>
  </si>
  <si>
    <t>вафля</t>
  </si>
  <si>
    <t>мапмелад</t>
  </si>
  <si>
    <t>чай с молоком</t>
  </si>
  <si>
    <t>чай</t>
  </si>
  <si>
    <t>Суп рисовой крупой и говядиной</t>
  </si>
  <si>
    <t>250/6</t>
  </si>
  <si>
    <t>50/15</t>
  </si>
  <si>
    <t>16,56,5</t>
  </si>
  <si>
    <t>Всего за 10 дней</t>
  </si>
  <si>
    <t>В среднем за 1 день</t>
  </si>
  <si>
    <t>Завтрак, обед -  65 % суточной потребности</t>
  </si>
  <si>
    <t xml:space="preserve">Отклонение для детей 11-17 лет </t>
  </si>
  <si>
    <t>Суточная потребность по СанПиН 2.4.5.2409 -08 с 11 до 17 лет</t>
  </si>
  <si>
    <t xml:space="preserve">Примерное меню горячих школьных завтраков и обедов для питания учащихся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</si>
</sst>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 Cyr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8" fillId="0" borderId="4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NumberFormat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 wrapText="1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left" vertical="center" wrapText="1"/>
    </xf>
    <xf numFmtId="0" fontId="8" fillId="0" borderId="5" xfId="1" applyFont="1" applyFill="1" applyBorder="1"/>
    <xf numFmtId="0" fontId="3" fillId="0" borderId="5" xfId="1" applyFont="1" applyFill="1" applyBorder="1"/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7" fillId="0" borderId="4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4" xfId="1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7" fillId="0" borderId="3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left" vertical="center" wrapText="1"/>
    </xf>
    <xf numFmtId="49" fontId="2" fillId="0" borderId="4" xfId="1" applyNumberFormat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0" xfId="1" applyFont="1" applyAlignment="1">
      <alignment horizontal="center" wrapText="1"/>
    </xf>
    <xf numFmtId="0" fontId="8" fillId="0" borderId="3" xfId="1" applyFont="1" applyFill="1" applyBorder="1" applyAlignment="1">
      <alignment horizontal="left" vertical="center"/>
    </xf>
    <xf numFmtId="0" fontId="8" fillId="0" borderId="3" xfId="1" applyFont="1" applyFill="1" applyBorder="1"/>
    <xf numFmtId="0" fontId="9" fillId="0" borderId="0" xfId="0" applyFont="1"/>
    <xf numFmtId="0" fontId="10" fillId="0" borderId="0" xfId="0" applyFont="1"/>
    <xf numFmtId="0" fontId="3" fillId="0" borderId="9" xfId="1" applyFont="1" applyBorder="1" applyAlignment="1">
      <alignment horizont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wrapText="1"/>
    </xf>
    <xf numFmtId="0" fontId="4" fillId="0" borderId="6" xfId="1" applyFont="1" applyFill="1" applyBorder="1" applyAlignment="1">
      <alignment horizontal="center" wrapText="1"/>
    </xf>
    <xf numFmtId="0" fontId="4" fillId="0" borderId="1" xfId="1" applyFont="1" applyFill="1" applyBorder="1" applyAlignment="1">
      <alignment horizont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0"/>
  <sheetViews>
    <sheetView tabSelected="1" topLeftCell="A200" zoomScale="77" zoomScaleNormal="77" workbookViewId="0">
      <selection activeCell="A7" sqref="A7:Q210"/>
    </sheetView>
  </sheetViews>
  <sheetFormatPr defaultRowHeight="15" x14ac:dyDescent="0.25"/>
  <cols>
    <col min="1" max="1" width="12.85546875" customWidth="1"/>
  </cols>
  <sheetData>
    <row r="1" spans="1:19" ht="15.75" x14ac:dyDescent="0.25">
      <c r="A1" s="59"/>
      <c r="B1" s="60"/>
      <c r="C1" s="60"/>
      <c r="D1" s="60"/>
      <c r="E1" s="60"/>
      <c r="F1" s="60"/>
      <c r="G1" s="60"/>
      <c r="H1" s="60"/>
      <c r="I1" s="60"/>
      <c r="J1" s="59"/>
      <c r="K1" s="60"/>
      <c r="L1" s="60"/>
      <c r="M1" s="60"/>
      <c r="N1" s="60"/>
      <c r="O1" s="60"/>
      <c r="P1" s="60"/>
      <c r="Q1" s="60"/>
    </row>
    <row r="2" spans="1:19" ht="15.75" x14ac:dyDescent="0.25">
      <c r="A2" s="59"/>
      <c r="B2" s="60"/>
      <c r="C2" s="59"/>
      <c r="D2" s="59"/>
      <c r="E2" s="59"/>
      <c r="F2" s="59"/>
      <c r="G2" s="59"/>
      <c r="H2" s="60"/>
      <c r="I2" s="60"/>
      <c r="J2" s="59"/>
      <c r="K2" s="59"/>
      <c r="L2" s="59"/>
      <c r="M2" s="59"/>
      <c r="N2" s="60"/>
      <c r="O2" s="60"/>
      <c r="P2" s="60"/>
      <c r="Q2" s="60"/>
    </row>
    <row r="3" spans="1:19" ht="15.75" x14ac:dyDescent="0.25">
      <c r="A3" s="59"/>
      <c r="B3" s="60"/>
      <c r="C3" s="59"/>
      <c r="D3" s="59"/>
      <c r="E3" s="59"/>
      <c r="F3" s="59"/>
      <c r="G3" s="59"/>
      <c r="H3" s="60"/>
      <c r="I3" s="60"/>
      <c r="J3" s="59"/>
      <c r="K3" s="59"/>
      <c r="L3" s="59"/>
      <c r="M3" s="59"/>
      <c r="N3" s="60"/>
      <c r="O3" s="60"/>
      <c r="P3" s="60"/>
      <c r="Q3" s="60"/>
    </row>
    <row r="4" spans="1:19" ht="15.75" x14ac:dyDescent="0.25">
      <c r="A4" s="59"/>
      <c r="B4" s="60"/>
      <c r="C4" s="59"/>
      <c r="D4" s="59"/>
      <c r="E4" s="59"/>
      <c r="F4" s="59"/>
      <c r="G4" s="59"/>
      <c r="H4" s="60"/>
      <c r="I4" s="60"/>
      <c r="J4" s="59"/>
      <c r="K4" s="59"/>
      <c r="L4" s="59"/>
      <c r="M4" s="59"/>
      <c r="N4" s="60"/>
      <c r="O4" s="60"/>
      <c r="P4" s="60"/>
      <c r="Q4" s="60"/>
    </row>
    <row r="5" spans="1:19" ht="15.75" x14ac:dyDescent="0.25">
      <c r="A5" s="59"/>
      <c r="B5" s="60"/>
      <c r="C5" s="60"/>
      <c r="D5" s="60"/>
      <c r="E5" s="60"/>
      <c r="F5" s="60"/>
      <c r="G5" s="60"/>
      <c r="H5" s="60"/>
      <c r="I5" s="60"/>
      <c r="J5" s="59"/>
      <c r="K5" s="59"/>
      <c r="L5" s="59"/>
      <c r="M5" s="59"/>
      <c r="N5" s="60"/>
      <c r="O5" s="60"/>
      <c r="P5" s="60"/>
      <c r="Q5" s="60"/>
    </row>
    <row r="6" spans="1:19" ht="15.75" x14ac:dyDescent="0.25">
      <c r="A6" s="59"/>
      <c r="B6" s="60"/>
      <c r="C6" s="60"/>
      <c r="D6" s="60"/>
      <c r="E6" s="60"/>
      <c r="F6" s="60"/>
      <c r="G6" s="60"/>
      <c r="H6" s="60"/>
      <c r="I6" s="60"/>
      <c r="J6" s="59"/>
      <c r="K6" s="59"/>
      <c r="L6" s="59"/>
      <c r="M6" s="59"/>
      <c r="N6" s="60"/>
      <c r="O6" s="60"/>
      <c r="P6" s="60"/>
      <c r="Q6" s="60"/>
    </row>
    <row r="7" spans="1:19" ht="15.75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19" ht="15" customHeight="1" x14ac:dyDescent="0.25">
      <c r="A8" s="61" t="s">
        <v>112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56"/>
      <c r="S8" s="56"/>
    </row>
    <row r="9" spans="1:19" ht="15" customHeight="1" x14ac:dyDescent="0.25">
      <c r="A9" s="62" t="s">
        <v>0</v>
      </c>
      <c r="B9" s="70" t="s">
        <v>1</v>
      </c>
      <c r="C9" s="64" t="s">
        <v>2</v>
      </c>
      <c r="D9" s="65"/>
      <c r="E9" s="66"/>
      <c r="F9" s="70" t="s">
        <v>3</v>
      </c>
      <c r="G9" s="67" t="s">
        <v>4</v>
      </c>
      <c r="H9" s="68"/>
      <c r="I9" s="68"/>
      <c r="J9" s="68"/>
      <c r="K9" s="68"/>
      <c r="L9" s="69"/>
      <c r="M9" s="67" t="s">
        <v>5</v>
      </c>
      <c r="N9" s="68"/>
      <c r="O9" s="68"/>
      <c r="P9" s="68"/>
      <c r="Q9" s="69"/>
    </row>
    <row r="10" spans="1:19" x14ac:dyDescent="0.25">
      <c r="A10" s="63"/>
      <c r="B10" s="71"/>
      <c r="C10" s="7" t="s">
        <v>6</v>
      </c>
      <c r="D10" s="52" t="s">
        <v>7</v>
      </c>
      <c r="E10" s="51" t="s">
        <v>8</v>
      </c>
      <c r="F10" s="71"/>
      <c r="G10" s="7" t="s">
        <v>9</v>
      </c>
      <c r="H10" s="7" t="s">
        <v>10</v>
      </c>
      <c r="I10" s="7" t="s">
        <v>11</v>
      </c>
      <c r="J10" s="7" t="s">
        <v>12</v>
      </c>
      <c r="K10" s="7" t="s">
        <v>13</v>
      </c>
      <c r="L10" s="51" t="s">
        <v>14</v>
      </c>
      <c r="M10" s="7" t="s">
        <v>15</v>
      </c>
      <c r="N10" s="7" t="s">
        <v>16</v>
      </c>
      <c r="O10" s="7" t="s">
        <v>17</v>
      </c>
      <c r="P10" s="7" t="s">
        <v>18</v>
      </c>
      <c r="Q10" s="51" t="s">
        <v>19</v>
      </c>
    </row>
    <row r="11" spans="1:19" x14ac:dyDescent="0.25">
      <c r="A11" s="72" t="s">
        <v>20</v>
      </c>
      <c r="B11" s="7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</row>
    <row r="12" spans="1:19" x14ac:dyDescent="0.25">
      <c r="A12" s="8" t="s">
        <v>21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</row>
    <row r="13" spans="1:19" ht="33.75" x14ac:dyDescent="0.25">
      <c r="A13" s="10" t="s">
        <v>22</v>
      </c>
      <c r="B13" s="11" t="s">
        <v>104</v>
      </c>
      <c r="C13" s="12">
        <v>14.3</v>
      </c>
      <c r="D13" s="12">
        <v>15.8</v>
      </c>
      <c r="E13" s="12">
        <v>29.6</v>
      </c>
      <c r="F13" s="25">
        <v>287.39999999999998</v>
      </c>
      <c r="G13" s="25">
        <v>42.255000000000003</v>
      </c>
      <c r="H13" s="25">
        <v>144.13499999999999</v>
      </c>
      <c r="I13" s="25">
        <v>93.974999999999994</v>
      </c>
      <c r="J13" s="25">
        <v>27</v>
      </c>
      <c r="K13" s="25">
        <v>118.5</v>
      </c>
      <c r="L13" s="25">
        <v>0.42850000000000005</v>
      </c>
      <c r="M13" s="25">
        <v>42.5</v>
      </c>
      <c r="N13" s="25">
        <v>5.6899999999999999E-2</v>
      </c>
      <c r="O13" s="25">
        <v>0.13170000000000001</v>
      </c>
      <c r="P13" s="25">
        <v>0.60799999999999998</v>
      </c>
      <c r="Q13" s="25">
        <v>0.97499999999999998</v>
      </c>
    </row>
    <row r="14" spans="1:19" x14ac:dyDescent="0.25">
      <c r="A14" s="10" t="s">
        <v>60</v>
      </c>
      <c r="B14" s="34" t="s">
        <v>105</v>
      </c>
      <c r="C14" s="12">
        <v>9</v>
      </c>
      <c r="D14" s="12">
        <v>4.8</v>
      </c>
      <c r="E14" s="12">
        <v>24.7</v>
      </c>
      <c r="F14" s="25">
        <v>171.83599999999998</v>
      </c>
      <c r="G14" s="25">
        <v>277.5788</v>
      </c>
      <c r="H14" s="25">
        <v>62.22399999999999</v>
      </c>
      <c r="I14" s="25">
        <v>140.42876000000001</v>
      </c>
      <c r="J14" s="25">
        <v>11.528400000000001</v>
      </c>
      <c r="K14" s="25">
        <v>109.7488</v>
      </c>
      <c r="L14" s="25">
        <v>0.63231999999999999</v>
      </c>
      <c r="M14" s="25">
        <v>39</v>
      </c>
      <c r="N14" s="25">
        <v>7.3200000000000015E-2</v>
      </c>
      <c r="O14" s="25">
        <v>6.3320000000000001E-2</v>
      </c>
      <c r="P14" s="25">
        <v>0.53792000000000006</v>
      </c>
      <c r="Q14" s="25">
        <v>0.105</v>
      </c>
    </row>
    <row r="15" spans="1:19" x14ac:dyDescent="0.25">
      <c r="A15" s="41" t="s">
        <v>94</v>
      </c>
      <c r="B15" s="42" t="s">
        <v>95</v>
      </c>
      <c r="C15" s="44">
        <v>9.1999999999999993</v>
      </c>
      <c r="D15" s="43">
        <v>2.8</v>
      </c>
      <c r="E15" s="43">
        <v>115.8</v>
      </c>
      <c r="F15" s="45">
        <v>154.5</v>
      </c>
      <c r="G15" s="45">
        <v>0</v>
      </c>
      <c r="H15" s="45">
        <v>0</v>
      </c>
      <c r="I15" s="45">
        <v>0</v>
      </c>
      <c r="J15" s="45">
        <v>0</v>
      </c>
      <c r="K15" s="45">
        <v>0</v>
      </c>
      <c r="L15" s="45">
        <v>0</v>
      </c>
      <c r="M15" s="45">
        <v>0</v>
      </c>
      <c r="N15" s="45">
        <v>0</v>
      </c>
      <c r="O15" s="45">
        <v>0</v>
      </c>
      <c r="P15" s="45">
        <v>0</v>
      </c>
      <c r="Q15" s="46">
        <v>0</v>
      </c>
    </row>
    <row r="16" spans="1:19" x14ac:dyDescent="0.25">
      <c r="A16" s="13" t="s">
        <v>23</v>
      </c>
      <c r="B16" s="2" t="s">
        <v>24</v>
      </c>
      <c r="C16" s="15">
        <v>0.2</v>
      </c>
      <c r="D16" s="2">
        <v>0.1</v>
      </c>
      <c r="E16" s="2">
        <v>13.8</v>
      </c>
      <c r="F16" s="26">
        <v>56.435300000000005</v>
      </c>
      <c r="G16" s="26">
        <v>1.41</v>
      </c>
      <c r="H16" s="26">
        <v>31.77</v>
      </c>
      <c r="I16" s="26">
        <v>7</v>
      </c>
      <c r="J16" s="26">
        <v>4.88</v>
      </c>
      <c r="K16" s="26">
        <v>9.1199999999999992</v>
      </c>
      <c r="L16" s="26">
        <v>0.88900000000000001</v>
      </c>
      <c r="M16" s="26">
        <v>5.0000000000000001E-4</v>
      </c>
      <c r="N16" s="26">
        <v>2.3E-3</v>
      </c>
      <c r="O16" s="26">
        <v>1.0800000000000001E-2</v>
      </c>
      <c r="P16" s="26">
        <v>8.4000000000000005E-2</v>
      </c>
      <c r="Q16" s="27">
        <v>1.7</v>
      </c>
    </row>
    <row r="17" spans="1:17" x14ac:dyDescent="0.25">
      <c r="A17" s="16" t="s">
        <v>25</v>
      </c>
      <c r="B17" s="2"/>
      <c r="C17" s="14">
        <f t="shared" ref="C17:Q17" si="0">SUM(C13:C16)</f>
        <v>32.700000000000003</v>
      </c>
      <c r="D17" s="14">
        <f t="shared" si="0"/>
        <v>23.500000000000004</v>
      </c>
      <c r="E17" s="14">
        <f t="shared" si="0"/>
        <v>183.9</v>
      </c>
      <c r="F17" s="26">
        <f t="shared" si="0"/>
        <v>670.17129999999997</v>
      </c>
      <c r="G17" s="26">
        <f t="shared" si="0"/>
        <v>321.24380000000002</v>
      </c>
      <c r="H17" s="26">
        <f t="shared" si="0"/>
        <v>238.12899999999999</v>
      </c>
      <c r="I17" s="26">
        <f t="shared" si="0"/>
        <v>241.40376000000001</v>
      </c>
      <c r="J17" s="26">
        <f t="shared" si="0"/>
        <v>43.408400000000007</v>
      </c>
      <c r="K17" s="26">
        <f t="shared" si="0"/>
        <v>237.36880000000002</v>
      </c>
      <c r="L17" s="26">
        <f t="shared" si="0"/>
        <v>1.9498200000000001</v>
      </c>
      <c r="M17" s="26">
        <f t="shared" si="0"/>
        <v>81.500500000000002</v>
      </c>
      <c r="N17" s="26">
        <f t="shared" si="0"/>
        <v>0.13240000000000002</v>
      </c>
      <c r="O17" s="26">
        <f t="shared" si="0"/>
        <v>0.20582000000000003</v>
      </c>
      <c r="P17" s="26">
        <f t="shared" si="0"/>
        <v>1.2299200000000001</v>
      </c>
      <c r="Q17" s="26">
        <f t="shared" si="0"/>
        <v>2.7800000000000002</v>
      </c>
    </row>
    <row r="18" spans="1:17" x14ac:dyDescent="0.25">
      <c r="A18" s="17" t="s">
        <v>26</v>
      </c>
      <c r="B18" s="2"/>
      <c r="C18" s="15"/>
      <c r="D18" s="2"/>
      <c r="E18" s="2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/>
    </row>
    <row r="19" spans="1:17" ht="33.75" x14ac:dyDescent="0.25">
      <c r="A19" s="13" t="s">
        <v>61</v>
      </c>
      <c r="B19" s="2">
        <v>300</v>
      </c>
      <c r="C19" s="15">
        <v>9</v>
      </c>
      <c r="D19" s="2">
        <v>18.399999999999999</v>
      </c>
      <c r="E19" s="2">
        <v>14.4</v>
      </c>
      <c r="F19" s="26">
        <v>340.5</v>
      </c>
      <c r="G19" s="26">
        <v>20.100000000000001</v>
      </c>
      <c r="H19" s="26">
        <v>453.04</v>
      </c>
      <c r="I19" s="26">
        <v>29.02</v>
      </c>
      <c r="J19" s="26">
        <v>34.76</v>
      </c>
      <c r="K19" s="26">
        <v>116.14</v>
      </c>
      <c r="L19" s="26">
        <v>2.0140000000000002</v>
      </c>
      <c r="M19" s="26">
        <v>0</v>
      </c>
      <c r="N19" s="26">
        <v>0.19720000000000001</v>
      </c>
      <c r="O19" s="26">
        <v>8.4600000000000009E-2</v>
      </c>
      <c r="P19" s="26">
        <v>1.74</v>
      </c>
      <c r="Q19" s="27">
        <v>9.3000000000000007</v>
      </c>
    </row>
    <row r="20" spans="1:17" ht="22.5" x14ac:dyDescent="0.25">
      <c r="A20" s="13" t="s">
        <v>62</v>
      </c>
      <c r="B20" s="2">
        <v>50</v>
      </c>
      <c r="C20" s="15">
        <v>6.4</v>
      </c>
      <c r="D20" s="2">
        <v>16.2</v>
      </c>
      <c r="E20" s="2">
        <v>1.3</v>
      </c>
      <c r="F20" s="26">
        <v>273.10000000000002</v>
      </c>
      <c r="G20" s="26">
        <v>501.09</v>
      </c>
      <c r="H20" s="26">
        <v>137.9</v>
      </c>
      <c r="I20" s="26">
        <v>22.9</v>
      </c>
      <c r="J20" s="26">
        <v>12.4</v>
      </c>
      <c r="K20" s="26">
        <v>100.08</v>
      </c>
      <c r="L20" s="26">
        <v>1.1260000000000001</v>
      </c>
      <c r="M20" s="26">
        <v>20</v>
      </c>
      <c r="N20" s="26">
        <v>0.11829999999999999</v>
      </c>
      <c r="O20" s="26">
        <v>9.8999999999999991E-2</v>
      </c>
      <c r="P20" s="26">
        <v>1.4309999999999998</v>
      </c>
      <c r="Q20" s="27">
        <v>0</v>
      </c>
    </row>
    <row r="21" spans="1:17" ht="22.5" x14ac:dyDescent="0.25">
      <c r="A21" s="10" t="s">
        <v>27</v>
      </c>
      <c r="B21" s="11">
        <v>170</v>
      </c>
      <c r="C21" s="12">
        <v>3.5</v>
      </c>
      <c r="D21" s="12">
        <v>2.6</v>
      </c>
      <c r="E21" s="12">
        <v>21.8</v>
      </c>
      <c r="F21" s="25">
        <v>225</v>
      </c>
      <c r="G21" s="25">
        <v>1.5435000000000003</v>
      </c>
      <c r="H21" s="25">
        <v>42.808500000000002</v>
      </c>
      <c r="I21" s="25">
        <v>7.2905000000000006</v>
      </c>
      <c r="J21" s="25">
        <v>5.4320000000000004</v>
      </c>
      <c r="K21" s="25">
        <v>30.586500000000001</v>
      </c>
      <c r="L21" s="25">
        <v>0.55020000000000013</v>
      </c>
      <c r="M21" s="25">
        <v>14</v>
      </c>
      <c r="N21" s="25">
        <v>5.8065000000000005E-2</v>
      </c>
      <c r="O21" s="25">
        <v>1.7780000000000001E-2</v>
      </c>
      <c r="P21" s="25">
        <v>0.41090000000000004</v>
      </c>
      <c r="Q21" s="25">
        <v>0</v>
      </c>
    </row>
    <row r="22" spans="1:17" x14ac:dyDescent="0.25">
      <c r="A22" s="13" t="s">
        <v>63</v>
      </c>
      <c r="B22" s="2">
        <v>200</v>
      </c>
      <c r="C22" s="15">
        <v>0.2</v>
      </c>
      <c r="D22" s="2">
        <v>0.1</v>
      </c>
      <c r="E22" s="2">
        <v>25.4</v>
      </c>
      <c r="F22" s="26">
        <v>103.41567999999999</v>
      </c>
      <c r="G22" s="26">
        <v>10.64</v>
      </c>
      <c r="H22" s="26">
        <v>111.92</v>
      </c>
      <c r="I22" s="26">
        <v>7.12</v>
      </c>
      <c r="J22" s="26">
        <v>3.6</v>
      </c>
      <c r="K22" s="26">
        <v>4.4000000000000004</v>
      </c>
      <c r="L22" s="26">
        <v>0.95199999999999996</v>
      </c>
      <c r="M22" s="26">
        <v>0</v>
      </c>
      <c r="N22" s="26">
        <v>1.2E-2</v>
      </c>
      <c r="O22" s="26">
        <v>8.0000000000000002E-3</v>
      </c>
      <c r="P22" s="26">
        <v>0.12</v>
      </c>
      <c r="Q22" s="27">
        <v>4</v>
      </c>
    </row>
    <row r="23" spans="1:17" x14ac:dyDescent="0.25">
      <c r="A23" s="13" t="s">
        <v>64</v>
      </c>
      <c r="B23" s="2">
        <v>60</v>
      </c>
      <c r="C23" s="15">
        <v>4.5999999999999996</v>
      </c>
      <c r="D23" s="2">
        <v>0.5</v>
      </c>
      <c r="E23" s="2">
        <v>58.6</v>
      </c>
      <c r="F23" s="26">
        <v>146.55000000000001</v>
      </c>
      <c r="G23" s="26">
        <v>195.1</v>
      </c>
      <c r="H23" s="26">
        <v>61.28</v>
      </c>
      <c r="I23" s="26">
        <v>10.54</v>
      </c>
      <c r="J23" s="26">
        <v>7.8479999999999999</v>
      </c>
      <c r="K23" s="26">
        <v>43.436</v>
      </c>
      <c r="L23" s="26">
        <v>0.60289999999999999</v>
      </c>
      <c r="M23" s="26">
        <v>0</v>
      </c>
      <c r="N23" s="26">
        <v>8.4000000000000005E-2</v>
      </c>
      <c r="O23" s="26">
        <v>2.3E-2</v>
      </c>
      <c r="P23" s="26">
        <v>0.63490000000000002</v>
      </c>
      <c r="Q23" s="27">
        <v>0</v>
      </c>
    </row>
    <row r="24" spans="1:17" x14ac:dyDescent="0.25">
      <c r="A24" s="16" t="s">
        <v>25</v>
      </c>
      <c r="B24" s="2"/>
      <c r="C24" s="15">
        <f t="shared" ref="C24:Q24" si="1">SUM(C19:C23)</f>
        <v>23.699999999999996</v>
      </c>
      <c r="D24" s="2">
        <f t="shared" si="1"/>
        <v>37.799999999999997</v>
      </c>
      <c r="E24" s="2">
        <f t="shared" si="1"/>
        <v>121.5</v>
      </c>
      <c r="F24" s="26">
        <f t="shared" si="1"/>
        <v>1088.5656799999999</v>
      </c>
      <c r="G24" s="26">
        <f t="shared" si="1"/>
        <v>728.47349999999994</v>
      </c>
      <c r="H24" s="26">
        <f t="shared" si="1"/>
        <v>806.94849999999997</v>
      </c>
      <c r="I24" s="26">
        <f t="shared" si="1"/>
        <v>76.870499999999993</v>
      </c>
      <c r="J24" s="26">
        <f t="shared" si="1"/>
        <v>64.040000000000006</v>
      </c>
      <c r="K24" s="26">
        <f t="shared" si="1"/>
        <v>294.64249999999998</v>
      </c>
      <c r="L24" s="26">
        <f t="shared" si="1"/>
        <v>5.2451000000000008</v>
      </c>
      <c r="M24" s="26">
        <f t="shared" si="1"/>
        <v>34</v>
      </c>
      <c r="N24" s="26">
        <f t="shared" si="1"/>
        <v>0.46956500000000007</v>
      </c>
      <c r="O24" s="26">
        <f t="shared" si="1"/>
        <v>0.23237999999999998</v>
      </c>
      <c r="P24" s="26">
        <f t="shared" si="1"/>
        <v>4.3368000000000002</v>
      </c>
      <c r="Q24" s="27">
        <f t="shared" si="1"/>
        <v>13.3</v>
      </c>
    </row>
    <row r="25" spans="1:17" x14ac:dyDescent="0.25">
      <c r="A25" s="1" t="s">
        <v>29</v>
      </c>
      <c r="B25" s="2"/>
      <c r="C25" s="3">
        <f>C17+C24</f>
        <v>56.4</v>
      </c>
      <c r="D25" s="3">
        <f t="shared" ref="D25:Q25" si="2">D17+D24</f>
        <v>61.3</v>
      </c>
      <c r="E25" s="3">
        <f t="shared" si="2"/>
        <v>305.39999999999998</v>
      </c>
      <c r="F25" s="28">
        <f t="shared" si="2"/>
        <v>1758.7369799999999</v>
      </c>
      <c r="G25" s="28">
        <f t="shared" si="2"/>
        <v>1049.7173</v>
      </c>
      <c r="H25" s="28">
        <f t="shared" si="2"/>
        <v>1045.0774999999999</v>
      </c>
      <c r="I25" s="28">
        <f t="shared" si="2"/>
        <v>318.27426000000003</v>
      </c>
      <c r="J25" s="28">
        <f t="shared" si="2"/>
        <v>107.44840000000002</v>
      </c>
      <c r="K25" s="28">
        <f t="shared" si="2"/>
        <v>532.01130000000001</v>
      </c>
      <c r="L25" s="28">
        <f t="shared" si="2"/>
        <v>7.1949200000000006</v>
      </c>
      <c r="M25" s="28">
        <f t="shared" si="2"/>
        <v>115.5005</v>
      </c>
      <c r="N25" s="28">
        <f t="shared" si="2"/>
        <v>0.60196500000000008</v>
      </c>
      <c r="O25" s="28">
        <f t="shared" si="2"/>
        <v>0.43820000000000003</v>
      </c>
      <c r="P25" s="28">
        <f t="shared" si="2"/>
        <v>5.5667200000000001</v>
      </c>
      <c r="Q25" s="28">
        <f t="shared" si="2"/>
        <v>16.080000000000002</v>
      </c>
    </row>
    <row r="26" spans="1:17" x14ac:dyDescent="0.25">
      <c r="A26" s="4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5">
      <c r="A27" s="4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5">
      <c r="A28" s="4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ht="15" customHeight="1" x14ac:dyDescent="0.25">
      <c r="A29" s="62" t="s">
        <v>0</v>
      </c>
      <c r="B29" s="70" t="s">
        <v>1</v>
      </c>
      <c r="C29" s="64" t="s">
        <v>2</v>
      </c>
      <c r="D29" s="65"/>
      <c r="E29" s="66"/>
      <c r="F29" s="70" t="s">
        <v>3</v>
      </c>
      <c r="G29" s="67" t="s">
        <v>4</v>
      </c>
      <c r="H29" s="68"/>
      <c r="I29" s="68"/>
      <c r="J29" s="68"/>
      <c r="K29" s="68"/>
      <c r="L29" s="69"/>
      <c r="M29" s="67" t="s">
        <v>5</v>
      </c>
      <c r="N29" s="68"/>
      <c r="O29" s="68"/>
      <c r="P29" s="68"/>
      <c r="Q29" s="69"/>
    </row>
    <row r="30" spans="1:17" x14ac:dyDescent="0.25">
      <c r="A30" s="63"/>
      <c r="B30" s="71"/>
      <c r="C30" s="7" t="s">
        <v>6</v>
      </c>
      <c r="D30" s="52" t="s">
        <v>7</v>
      </c>
      <c r="E30" s="51" t="s">
        <v>8</v>
      </c>
      <c r="F30" s="71"/>
      <c r="G30" s="7" t="s">
        <v>9</v>
      </c>
      <c r="H30" s="7" t="s">
        <v>10</v>
      </c>
      <c r="I30" s="7" t="s">
        <v>11</v>
      </c>
      <c r="J30" s="7" t="s">
        <v>12</v>
      </c>
      <c r="K30" s="7" t="s">
        <v>13</v>
      </c>
      <c r="L30" s="51" t="s">
        <v>14</v>
      </c>
      <c r="M30" s="7" t="s">
        <v>15</v>
      </c>
      <c r="N30" s="7" t="s">
        <v>16</v>
      </c>
      <c r="O30" s="7" t="s">
        <v>17</v>
      </c>
      <c r="P30" s="7" t="s">
        <v>18</v>
      </c>
      <c r="Q30" s="51" t="s">
        <v>19</v>
      </c>
    </row>
    <row r="31" spans="1:17" x14ac:dyDescent="0.25">
      <c r="A31" s="72" t="s">
        <v>30</v>
      </c>
      <c r="B31" s="73"/>
      <c r="C31" s="15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15"/>
    </row>
    <row r="32" spans="1:17" x14ac:dyDescent="0.25">
      <c r="A32" s="8" t="s">
        <v>21</v>
      </c>
      <c r="B32" s="2"/>
      <c r="C32" s="15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15"/>
    </row>
    <row r="33" spans="1:17" ht="45" x14ac:dyDescent="0.25">
      <c r="A33" s="23" t="s">
        <v>65</v>
      </c>
      <c r="B33" s="24" t="s">
        <v>66</v>
      </c>
      <c r="C33" s="30">
        <v>6.3656800000000002</v>
      </c>
      <c r="D33" s="31">
        <v>16.061584000000003</v>
      </c>
      <c r="E33" s="31">
        <v>1.3</v>
      </c>
      <c r="F33" s="31">
        <v>273.10000000000002</v>
      </c>
      <c r="G33" s="31">
        <v>494.63400000000001</v>
      </c>
      <c r="H33" s="31">
        <v>136.13999999999999</v>
      </c>
      <c r="I33" s="31">
        <v>22.62</v>
      </c>
      <c r="J33" s="31">
        <v>12.24</v>
      </c>
      <c r="K33" s="31">
        <v>98.808000000000007</v>
      </c>
      <c r="L33" s="31">
        <v>1.1116000000000001</v>
      </c>
      <c r="M33" s="31">
        <v>20</v>
      </c>
      <c r="N33" s="31">
        <v>0.11677999999999999</v>
      </c>
      <c r="O33" s="31">
        <v>9.7799999999999998E-2</v>
      </c>
      <c r="P33" s="31">
        <v>1.4125999999999999</v>
      </c>
      <c r="Q33" s="30">
        <v>0</v>
      </c>
    </row>
    <row r="34" spans="1:17" ht="22.5" x14ac:dyDescent="0.25">
      <c r="A34" s="23" t="s">
        <v>31</v>
      </c>
      <c r="B34" s="24">
        <v>170</v>
      </c>
      <c r="C34" s="30">
        <v>8</v>
      </c>
      <c r="D34" s="31">
        <v>2.9563600000000001</v>
      </c>
      <c r="E34" s="31">
        <v>13.365170000000001</v>
      </c>
      <c r="F34" s="31">
        <v>188.2</v>
      </c>
      <c r="G34" s="31">
        <v>12.3</v>
      </c>
      <c r="H34" s="31">
        <v>508.59</v>
      </c>
      <c r="I34" s="31">
        <v>27.39</v>
      </c>
      <c r="J34" s="31">
        <v>21.765000000000001</v>
      </c>
      <c r="K34" s="31">
        <v>64.14</v>
      </c>
      <c r="L34" s="31">
        <v>0.79150000000000009</v>
      </c>
      <c r="M34" s="31">
        <v>17</v>
      </c>
      <c r="N34" s="31">
        <v>0.10895000000000001</v>
      </c>
      <c r="O34" s="31">
        <v>8.6550000000000002E-2</v>
      </c>
      <c r="P34" s="31">
        <v>1.1299999999999999</v>
      </c>
      <c r="Q34" s="30">
        <v>17.295000000000002</v>
      </c>
    </row>
    <row r="35" spans="1:17" x14ac:dyDescent="0.25">
      <c r="A35" s="23" t="s">
        <v>96</v>
      </c>
      <c r="B35" s="24">
        <v>10</v>
      </c>
      <c r="C35" s="30">
        <v>3.7</v>
      </c>
      <c r="D35" s="31">
        <v>4.9000000000000004</v>
      </c>
      <c r="E35" s="31">
        <v>37.200000000000003</v>
      </c>
      <c r="F35" s="31">
        <v>208.5</v>
      </c>
      <c r="G35" s="31">
        <v>165.5</v>
      </c>
      <c r="H35" s="31">
        <v>14.5</v>
      </c>
      <c r="I35" s="31">
        <v>10.45</v>
      </c>
      <c r="J35" s="31">
        <v>1.1000000000000001</v>
      </c>
      <c r="K35" s="31">
        <v>5</v>
      </c>
      <c r="L35" s="31">
        <v>1.75</v>
      </c>
      <c r="M35" s="31">
        <v>0.04</v>
      </c>
      <c r="N35" s="31">
        <v>0</v>
      </c>
      <c r="O35" s="31">
        <v>0.95</v>
      </c>
      <c r="P35" s="31">
        <v>0</v>
      </c>
      <c r="Q35" s="30">
        <v>0</v>
      </c>
    </row>
    <row r="36" spans="1:17" x14ac:dyDescent="0.25">
      <c r="A36" s="13" t="s">
        <v>101</v>
      </c>
      <c r="B36" s="2">
        <v>200</v>
      </c>
      <c r="C36" s="27">
        <v>2.2000000000000002</v>
      </c>
      <c r="D36" s="26">
        <v>4.7939999999999997E-2</v>
      </c>
      <c r="E36" s="26">
        <v>13.6591</v>
      </c>
      <c r="F36" s="26">
        <v>55.827860000000001</v>
      </c>
      <c r="G36" s="26">
        <v>0.97</v>
      </c>
      <c r="H36" s="26">
        <v>25.25</v>
      </c>
      <c r="I36" s="26">
        <v>5.4</v>
      </c>
      <c r="J36" s="26">
        <v>4.4000000000000004</v>
      </c>
      <c r="K36" s="26">
        <v>8.24</v>
      </c>
      <c r="L36" s="26">
        <v>0.86499999999999999</v>
      </c>
      <c r="M36" s="26">
        <v>5.0000000000000001E-4</v>
      </c>
      <c r="N36" s="26">
        <v>7.000000000000001E-4</v>
      </c>
      <c r="O36" s="26">
        <v>0.01</v>
      </c>
      <c r="P36" s="26">
        <v>0.08</v>
      </c>
      <c r="Q36" s="27">
        <v>0.1</v>
      </c>
    </row>
    <row r="37" spans="1:17" x14ac:dyDescent="0.25">
      <c r="A37" s="23" t="s">
        <v>64</v>
      </c>
      <c r="B37" s="24">
        <v>50</v>
      </c>
      <c r="C37" s="30">
        <v>4.5999999999999996</v>
      </c>
      <c r="D37" s="31">
        <v>0.18</v>
      </c>
      <c r="E37" s="31">
        <v>12.36</v>
      </c>
      <c r="F37" s="31">
        <v>58.618000000000002</v>
      </c>
      <c r="G37" s="31">
        <v>78.03</v>
      </c>
      <c r="H37" s="31">
        <v>24.51</v>
      </c>
      <c r="I37" s="31">
        <v>4.21</v>
      </c>
      <c r="J37" s="31">
        <v>3.19</v>
      </c>
      <c r="K37" s="31">
        <v>17.37</v>
      </c>
      <c r="L37" s="31">
        <v>0.24</v>
      </c>
      <c r="M37" s="31">
        <v>0</v>
      </c>
      <c r="N37" s="31">
        <v>3.3599999999999998E-2</v>
      </c>
      <c r="O37" s="31">
        <v>9.1999999999999998E-3</v>
      </c>
      <c r="P37" s="31">
        <v>0.254</v>
      </c>
      <c r="Q37" s="30">
        <v>0</v>
      </c>
    </row>
    <row r="38" spans="1:17" x14ac:dyDescent="0.25">
      <c r="A38" s="18" t="s">
        <v>25</v>
      </c>
      <c r="B38" s="24"/>
      <c r="C38" s="31">
        <f t="shared" ref="C38:Q38" si="3">SUM(C33:C37)</f>
        <v>24.865679999999998</v>
      </c>
      <c r="D38" s="31">
        <f t="shared" si="3"/>
        <v>24.145884000000006</v>
      </c>
      <c r="E38" s="31">
        <f t="shared" si="3"/>
        <v>77.884270000000001</v>
      </c>
      <c r="F38" s="32">
        <f t="shared" si="3"/>
        <v>784.24585999999999</v>
      </c>
      <c r="G38" s="31">
        <f t="shared" si="3"/>
        <v>751.43399999999997</v>
      </c>
      <c r="H38" s="31">
        <f t="shared" si="3"/>
        <v>708.99</v>
      </c>
      <c r="I38" s="31">
        <f t="shared" si="3"/>
        <v>70.070000000000007</v>
      </c>
      <c r="J38" s="31">
        <f t="shared" si="3"/>
        <v>42.695</v>
      </c>
      <c r="K38" s="31">
        <f t="shared" si="3"/>
        <v>193.55800000000002</v>
      </c>
      <c r="L38" s="31">
        <f t="shared" si="3"/>
        <v>4.7581000000000007</v>
      </c>
      <c r="M38" s="31">
        <f t="shared" si="3"/>
        <v>37.040500000000002</v>
      </c>
      <c r="N38" s="31">
        <f t="shared" si="3"/>
        <v>0.26002999999999998</v>
      </c>
      <c r="O38" s="31">
        <f t="shared" si="3"/>
        <v>1.1535500000000001</v>
      </c>
      <c r="P38" s="31">
        <f t="shared" si="3"/>
        <v>2.8765999999999998</v>
      </c>
      <c r="Q38" s="31">
        <f t="shared" si="3"/>
        <v>17.395000000000003</v>
      </c>
    </row>
    <row r="39" spans="1:17" x14ac:dyDescent="0.25">
      <c r="A39" s="29" t="s">
        <v>67</v>
      </c>
      <c r="B39" s="24"/>
      <c r="C39" s="30"/>
      <c r="D39" s="31"/>
      <c r="E39" s="31"/>
      <c r="F39" s="32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/>
    </row>
    <row r="40" spans="1:17" ht="45" x14ac:dyDescent="0.25">
      <c r="A40" s="13" t="s">
        <v>68</v>
      </c>
      <c r="B40" s="2">
        <v>300</v>
      </c>
      <c r="C40" s="27">
        <v>1.6732320000000001</v>
      </c>
      <c r="D40" s="26">
        <v>14.4</v>
      </c>
      <c r="E40" s="26">
        <v>7.0366399999999985</v>
      </c>
      <c r="F40" s="26">
        <v>377</v>
      </c>
      <c r="G40" s="26">
        <v>13.64</v>
      </c>
      <c r="H40" s="26">
        <v>312.72000000000003</v>
      </c>
      <c r="I40" s="26">
        <v>35.56</v>
      </c>
      <c r="J40" s="26">
        <v>17.88</v>
      </c>
      <c r="K40" s="26">
        <v>42.728000000000002</v>
      </c>
      <c r="L40" s="26">
        <v>0.62280000000000002</v>
      </c>
      <c r="M40" s="26">
        <v>6</v>
      </c>
      <c r="N40" s="26">
        <v>5.5E-2</v>
      </c>
      <c r="O40" s="26">
        <v>5.2400000000000002E-2</v>
      </c>
      <c r="P40" s="26">
        <v>0.73840000000000006</v>
      </c>
      <c r="Q40" s="27">
        <v>24.77</v>
      </c>
    </row>
    <row r="41" spans="1:17" ht="22.5" x14ac:dyDescent="0.25">
      <c r="A41" s="23" t="s">
        <v>69</v>
      </c>
      <c r="B41" s="24">
        <v>250</v>
      </c>
      <c r="C41" s="30">
        <v>17.616540000000001</v>
      </c>
      <c r="D41" s="31">
        <v>18.189160000000001</v>
      </c>
      <c r="E41" s="31">
        <v>36.434580000000004</v>
      </c>
      <c r="F41" s="31">
        <v>379.90692000000001</v>
      </c>
      <c r="G41" s="31">
        <v>60.965000000000003</v>
      </c>
      <c r="H41" s="31">
        <v>385.04</v>
      </c>
      <c r="I41" s="31">
        <v>17.655000000000001</v>
      </c>
      <c r="J41" s="31">
        <v>50.74</v>
      </c>
      <c r="K41" s="31">
        <v>239.18</v>
      </c>
      <c r="L41" s="31">
        <v>2.8904999999999998</v>
      </c>
      <c r="M41" s="31">
        <v>0</v>
      </c>
      <c r="N41" s="31">
        <v>0.10589999999999999</v>
      </c>
      <c r="O41" s="31">
        <v>0.15644999999999998</v>
      </c>
      <c r="P41" s="31">
        <v>4.7494999999999994</v>
      </c>
      <c r="Q41" s="30">
        <v>3.375</v>
      </c>
    </row>
    <row r="42" spans="1:17" ht="33.75" x14ac:dyDescent="0.25">
      <c r="A42" s="23" t="s">
        <v>90</v>
      </c>
      <c r="B42" s="24">
        <v>100</v>
      </c>
      <c r="C42" s="30">
        <v>2.1</v>
      </c>
      <c r="D42" s="31">
        <v>8.1</v>
      </c>
      <c r="E42" s="31">
        <v>9.8000000000000007</v>
      </c>
      <c r="F42" s="31">
        <v>121.6</v>
      </c>
      <c r="G42" s="31">
        <v>0.2</v>
      </c>
      <c r="H42" s="31">
        <v>0.1</v>
      </c>
      <c r="I42" s="31">
        <v>43</v>
      </c>
      <c r="J42" s="31">
        <v>21.8</v>
      </c>
      <c r="K42" s="31">
        <v>43.7</v>
      </c>
      <c r="L42" s="31">
        <v>0.7</v>
      </c>
      <c r="M42" s="31">
        <v>0</v>
      </c>
      <c r="N42" s="31">
        <v>0.4</v>
      </c>
      <c r="O42" s="31">
        <v>0.1</v>
      </c>
      <c r="P42" s="31">
        <v>0.1</v>
      </c>
      <c r="Q42" s="30">
        <v>0</v>
      </c>
    </row>
    <row r="43" spans="1:17" ht="22.5" x14ac:dyDescent="0.25">
      <c r="A43" s="13" t="s">
        <v>32</v>
      </c>
      <c r="B43" s="2">
        <v>200</v>
      </c>
      <c r="C43" s="27">
        <v>0.98799999999999999</v>
      </c>
      <c r="D43" s="26">
        <v>5.6399999999999999E-2</v>
      </c>
      <c r="E43" s="26">
        <v>27.445599999999999</v>
      </c>
      <c r="F43" s="26">
        <v>114.24199999999999</v>
      </c>
      <c r="G43" s="26">
        <v>3.6</v>
      </c>
      <c r="H43" s="26">
        <v>344</v>
      </c>
      <c r="I43" s="26">
        <v>32.6</v>
      </c>
      <c r="J43" s="26">
        <v>21</v>
      </c>
      <c r="K43" s="26">
        <v>29.2</v>
      </c>
      <c r="L43" s="26">
        <v>0.7</v>
      </c>
      <c r="M43" s="26">
        <v>0</v>
      </c>
      <c r="N43" s="26">
        <v>0.02</v>
      </c>
      <c r="O43" s="26">
        <v>0.04</v>
      </c>
      <c r="P43" s="26">
        <v>0.6</v>
      </c>
      <c r="Q43" s="27">
        <v>0.8</v>
      </c>
    </row>
    <row r="44" spans="1:17" x14ac:dyDescent="0.25">
      <c r="A44" s="13" t="s">
        <v>64</v>
      </c>
      <c r="B44" s="2">
        <v>60</v>
      </c>
      <c r="C44" s="27">
        <v>4.6500000000000004</v>
      </c>
      <c r="D44" s="26">
        <v>0.47</v>
      </c>
      <c r="E44" s="26">
        <v>58.6</v>
      </c>
      <c r="F44" s="26">
        <v>146.55000000000001</v>
      </c>
      <c r="G44" s="26">
        <v>195.1</v>
      </c>
      <c r="H44" s="26">
        <v>61.28</v>
      </c>
      <c r="I44" s="26">
        <v>10.54</v>
      </c>
      <c r="J44" s="26">
        <v>7.8479999999999999</v>
      </c>
      <c r="K44" s="26">
        <v>43.436</v>
      </c>
      <c r="L44" s="26">
        <v>0.60289999999999999</v>
      </c>
      <c r="M44" s="26">
        <v>0</v>
      </c>
      <c r="N44" s="26">
        <v>8.4000000000000005E-2</v>
      </c>
      <c r="O44" s="26">
        <v>2.3E-2</v>
      </c>
      <c r="P44" s="26">
        <v>0.63490000000000002</v>
      </c>
      <c r="Q44" s="27">
        <v>0</v>
      </c>
    </row>
    <row r="45" spans="1:17" x14ac:dyDescent="0.25">
      <c r="A45" s="18" t="s">
        <v>25</v>
      </c>
      <c r="B45" s="19"/>
      <c r="C45" s="33">
        <f t="shared" ref="C45:Q45" si="4">SUM(C40:C44)</f>
        <v>27.027771999999999</v>
      </c>
      <c r="D45" s="33">
        <f t="shared" si="4"/>
        <v>41.215559999999996</v>
      </c>
      <c r="E45" s="33">
        <f t="shared" si="4"/>
        <v>139.31682000000001</v>
      </c>
      <c r="F45" s="33">
        <f t="shared" si="4"/>
        <v>1139.29892</v>
      </c>
      <c r="G45" s="33">
        <f t="shared" si="4"/>
        <v>273.505</v>
      </c>
      <c r="H45" s="33">
        <f t="shared" si="4"/>
        <v>1103.1400000000001</v>
      </c>
      <c r="I45" s="33">
        <f t="shared" si="4"/>
        <v>139.35499999999999</v>
      </c>
      <c r="J45" s="33">
        <f t="shared" si="4"/>
        <v>119.268</v>
      </c>
      <c r="K45" s="33">
        <f t="shared" si="4"/>
        <v>398.24399999999997</v>
      </c>
      <c r="L45" s="33">
        <f t="shared" si="4"/>
        <v>5.5162000000000004</v>
      </c>
      <c r="M45" s="33">
        <f t="shared" si="4"/>
        <v>6</v>
      </c>
      <c r="N45" s="33">
        <f t="shared" si="4"/>
        <v>0.66489999999999994</v>
      </c>
      <c r="O45" s="33">
        <f t="shared" si="4"/>
        <v>0.37184999999999996</v>
      </c>
      <c r="P45" s="33">
        <f t="shared" si="4"/>
        <v>6.8227999999999991</v>
      </c>
      <c r="Q45" s="33">
        <f t="shared" si="4"/>
        <v>28.945</v>
      </c>
    </row>
    <row r="46" spans="1:17" x14ac:dyDescent="0.25">
      <c r="A46" s="1" t="s">
        <v>29</v>
      </c>
      <c r="B46" s="2"/>
      <c r="C46" s="48">
        <f>C45+C38</f>
        <v>51.893451999999996</v>
      </c>
      <c r="D46" s="48">
        <f t="shared" ref="D46:Q46" si="5">D38+D45</f>
        <v>65.361444000000006</v>
      </c>
      <c r="E46" s="48">
        <f t="shared" si="5"/>
        <v>217.20109000000002</v>
      </c>
      <c r="F46" s="48">
        <f t="shared" si="5"/>
        <v>1923.5447799999999</v>
      </c>
      <c r="G46" s="48">
        <f t="shared" si="5"/>
        <v>1024.9389999999999</v>
      </c>
      <c r="H46" s="48">
        <f t="shared" si="5"/>
        <v>1812.13</v>
      </c>
      <c r="I46" s="48">
        <f t="shared" si="5"/>
        <v>209.42500000000001</v>
      </c>
      <c r="J46" s="48">
        <f t="shared" si="5"/>
        <v>161.96299999999999</v>
      </c>
      <c r="K46" s="48">
        <f t="shared" si="5"/>
        <v>591.80200000000002</v>
      </c>
      <c r="L46" s="48">
        <f t="shared" si="5"/>
        <v>10.2743</v>
      </c>
      <c r="M46" s="48">
        <f t="shared" si="5"/>
        <v>43.040500000000002</v>
      </c>
      <c r="N46" s="48">
        <f t="shared" si="5"/>
        <v>0.92492999999999992</v>
      </c>
      <c r="O46" s="48">
        <f t="shared" si="5"/>
        <v>1.5254000000000001</v>
      </c>
      <c r="P46" s="48">
        <f t="shared" si="5"/>
        <v>9.6993999999999989</v>
      </c>
      <c r="Q46" s="48">
        <f t="shared" si="5"/>
        <v>46.34</v>
      </c>
    </row>
    <row r="47" spans="1:17" x14ac:dyDescent="0.25">
      <c r="A47" s="4"/>
      <c r="B47" s="5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</row>
    <row r="48" spans="1:17" x14ac:dyDescent="0.25">
      <c r="A48" s="4"/>
      <c r="B48" s="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</row>
    <row r="49" spans="1:17" x14ac:dyDescent="0.25">
      <c r="A49" s="4"/>
      <c r="B49" s="5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</row>
    <row r="50" spans="1:17" x14ac:dyDescent="0.25">
      <c r="A50" s="4"/>
      <c r="B50" s="5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  <row r="51" spans="1:17" ht="15" customHeight="1" x14ac:dyDescent="0.25">
      <c r="A51" s="62" t="s">
        <v>0</v>
      </c>
      <c r="B51" s="70" t="s">
        <v>1</v>
      </c>
      <c r="C51" s="64" t="s">
        <v>2</v>
      </c>
      <c r="D51" s="65"/>
      <c r="E51" s="66"/>
      <c r="F51" s="70" t="s">
        <v>3</v>
      </c>
      <c r="G51" s="67" t="s">
        <v>4</v>
      </c>
      <c r="H51" s="68"/>
      <c r="I51" s="68"/>
      <c r="J51" s="68"/>
      <c r="K51" s="68"/>
      <c r="L51" s="69"/>
      <c r="M51" s="67" t="s">
        <v>5</v>
      </c>
      <c r="N51" s="68"/>
      <c r="O51" s="68"/>
      <c r="P51" s="68"/>
      <c r="Q51" s="69"/>
    </row>
    <row r="52" spans="1:17" x14ac:dyDescent="0.25">
      <c r="A52" s="63"/>
      <c r="B52" s="71"/>
      <c r="C52" s="7" t="s">
        <v>6</v>
      </c>
      <c r="D52" s="52" t="s">
        <v>7</v>
      </c>
      <c r="E52" s="51" t="s">
        <v>8</v>
      </c>
      <c r="F52" s="71"/>
      <c r="G52" s="7" t="s">
        <v>9</v>
      </c>
      <c r="H52" s="7" t="s">
        <v>10</v>
      </c>
      <c r="I52" s="7" t="s">
        <v>11</v>
      </c>
      <c r="J52" s="7" t="s">
        <v>12</v>
      </c>
      <c r="K52" s="7" t="s">
        <v>13</v>
      </c>
      <c r="L52" s="51" t="s">
        <v>14</v>
      </c>
      <c r="M52" s="7" t="s">
        <v>15</v>
      </c>
      <c r="N52" s="7" t="s">
        <v>16</v>
      </c>
      <c r="O52" s="7" t="s">
        <v>17</v>
      </c>
      <c r="P52" s="7" t="s">
        <v>18</v>
      </c>
      <c r="Q52" s="51" t="s">
        <v>19</v>
      </c>
    </row>
    <row r="53" spans="1:17" x14ac:dyDescent="0.25">
      <c r="A53" s="72" t="s">
        <v>33</v>
      </c>
      <c r="B53" s="73"/>
      <c r="C53" s="15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15"/>
    </row>
    <row r="54" spans="1:17" x14ac:dyDescent="0.25">
      <c r="A54" s="8" t="s">
        <v>21</v>
      </c>
      <c r="B54" s="2"/>
      <c r="C54" s="15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15"/>
    </row>
    <row r="55" spans="1:17" ht="22.5" x14ac:dyDescent="0.25">
      <c r="A55" s="13" t="s">
        <v>70</v>
      </c>
      <c r="B55" s="2">
        <v>100</v>
      </c>
      <c r="C55" s="27">
        <v>10.02933</v>
      </c>
      <c r="D55" s="26">
        <v>8.6624999999999996</v>
      </c>
      <c r="E55" s="26">
        <v>48.6</v>
      </c>
      <c r="F55" s="26">
        <v>237.89678999999995</v>
      </c>
      <c r="G55" s="26">
        <v>23.684999999999999</v>
      </c>
      <c r="H55" s="26">
        <v>68.947500000000005</v>
      </c>
      <c r="I55" s="26">
        <v>55.522500000000001</v>
      </c>
      <c r="J55" s="26">
        <v>13.32</v>
      </c>
      <c r="K55" s="26">
        <v>101.745</v>
      </c>
      <c r="L55" s="26">
        <v>0.60224999999999995</v>
      </c>
      <c r="M55" s="26">
        <v>63.75</v>
      </c>
      <c r="N55" s="26">
        <v>5.8575000000000009E-2</v>
      </c>
      <c r="O55" s="26">
        <v>0.14265000000000003</v>
      </c>
      <c r="P55" s="26">
        <v>0.48074999999999996</v>
      </c>
      <c r="Q55" s="27">
        <v>7.4999999999999997E-2</v>
      </c>
    </row>
    <row r="56" spans="1:17" x14ac:dyDescent="0.25">
      <c r="A56" s="13" t="s">
        <v>38</v>
      </c>
      <c r="B56" s="2">
        <v>200</v>
      </c>
      <c r="C56" s="27">
        <v>0.71200000000000008</v>
      </c>
      <c r="D56" s="26">
        <v>0.71200000000000008</v>
      </c>
      <c r="E56" s="26">
        <v>25.7</v>
      </c>
      <c r="F56" s="26">
        <v>83.66</v>
      </c>
      <c r="G56" s="26">
        <v>46.28</v>
      </c>
      <c r="H56" s="26">
        <v>494.84</v>
      </c>
      <c r="I56" s="26">
        <v>28.48</v>
      </c>
      <c r="J56" s="26">
        <v>16.02</v>
      </c>
      <c r="K56" s="26">
        <v>19.579999999999998</v>
      </c>
      <c r="L56" s="26">
        <v>3.9160000000000004</v>
      </c>
      <c r="M56" s="26">
        <v>0</v>
      </c>
      <c r="N56" s="26">
        <v>5.3399999999999996E-2</v>
      </c>
      <c r="O56" s="26">
        <v>3.56E-2</v>
      </c>
      <c r="P56" s="26">
        <v>0.53400000000000003</v>
      </c>
      <c r="Q56" s="27">
        <v>17.8</v>
      </c>
    </row>
    <row r="57" spans="1:17" x14ac:dyDescent="0.25">
      <c r="A57" s="13" t="s">
        <v>74</v>
      </c>
      <c r="B57" s="2">
        <v>200</v>
      </c>
      <c r="C57" s="30">
        <v>2.0162999999999998</v>
      </c>
      <c r="D57" s="31">
        <v>2.1736</v>
      </c>
      <c r="E57" s="31">
        <v>17.103450000000002</v>
      </c>
      <c r="F57" s="31">
        <v>96.04140000000001</v>
      </c>
      <c r="G57" s="31">
        <v>27.15</v>
      </c>
      <c r="H57" s="31">
        <v>173.95</v>
      </c>
      <c r="I57" s="31">
        <v>67.8</v>
      </c>
      <c r="J57" s="31">
        <v>17</v>
      </c>
      <c r="K57" s="31">
        <v>54.9</v>
      </c>
      <c r="L57" s="31">
        <v>0.36</v>
      </c>
      <c r="M57" s="31">
        <v>15</v>
      </c>
      <c r="N57" s="31">
        <v>2.35E-2</v>
      </c>
      <c r="O57" s="31">
        <v>8.5000000000000006E-2</v>
      </c>
      <c r="P57" s="31">
        <v>0.9</v>
      </c>
      <c r="Q57" s="30">
        <v>0.65</v>
      </c>
    </row>
    <row r="58" spans="1:17" x14ac:dyDescent="0.25">
      <c r="A58" s="16" t="s">
        <v>25</v>
      </c>
      <c r="B58" s="2"/>
      <c r="C58" s="26">
        <f t="shared" ref="C58:Q58" si="6">SUM(C55:C57)</f>
        <v>12.757629999999999</v>
      </c>
      <c r="D58" s="26">
        <f t="shared" si="6"/>
        <v>11.5481</v>
      </c>
      <c r="E58" s="26">
        <f t="shared" si="6"/>
        <v>91.403449999999992</v>
      </c>
      <c r="F58" s="26">
        <f t="shared" si="6"/>
        <v>417.59818999999999</v>
      </c>
      <c r="G58" s="26">
        <f t="shared" si="6"/>
        <v>97.115000000000009</v>
      </c>
      <c r="H58" s="26">
        <f t="shared" si="6"/>
        <v>737.73749999999995</v>
      </c>
      <c r="I58" s="26">
        <f t="shared" si="6"/>
        <v>151.80250000000001</v>
      </c>
      <c r="J58" s="26">
        <f t="shared" si="6"/>
        <v>46.34</v>
      </c>
      <c r="K58" s="26">
        <f t="shared" si="6"/>
        <v>176.22499999999999</v>
      </c>
      <c r="L58" s="26">
        <f t="shared" si="6"/>
        <v>4.8782500000000004</v>
      </c>
      <c r="M58" s="26">
        <f t="shared" si="6"/>
        <v>78.75</v>
      </c>
      <c r="N58" s="26">
        <f t="shared" si="6"/>
        <v>0.13547500000000001</v>
      </c>
      <c r="O58" s="26">
        <f t="shared" si="6"/>
        <v>0.26325000000000004</v>
      </c>
      <c r="P58" s="26">
        <f t="shared" si="6"/>
        <v>1.9147500000000002</v>
      </c>
      <c r="Q58" s="26">
        <f t="shared" si="6"/>
        <v>18.524999999999999</v>
      </c>
    </row>
    <row r="59" spans="1:17" x14ac:dyDescent="0.25">
      <c r="A59" s="17" t="s">
        <v>26</v>
      </c>
      <c r="B59" s="2"/>
      <c r="C59" s="15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15"/>
    </row>
    <row r="60" spans="1:17" ht="56.25" x14ac:dyDescent="0.25">
      <c r="A60" s="13" t="s">
        <v>34</v>
      </c>
      <c r="B60" s="2">
        <v>250</v>
      </c>
      <c r="C60" s="27">
        <v>18.600000000000001</v>
      </c>
      <c r="D60" s="26">
        <v>14.6</v>
      </c>
      <c r="E60" s="26">
        <v>20.7</v>
      </c>
      <c r="F60" s="26">
        <v>316.60000000000002</v>
      </c>
      <c r="G60" s="26">
        <v>94.62</v>
      </c>
      <c r="H60" s="26">
        <v>336.57799999999997</v>
      </c>
      <c r="I60" s="26">
        <v>14.1</v>
      </c>
      <c r="J60" s="26">
        <v>19.52</v>
      </c>
      <c r="K60" s="26">
        <v>76.996000000000009</v>
      </c>
      <c r="L60" s="26">
        <v>1.1682000000000001</v>
      </c>
      <c r="M60" s="26">
        <v>3</v>
      </c>
      <c r="N60" s="26">
        <v>8.6900000000000005E-2</v>
      </c>
      <c r="O60" s="26">
        <v>7.1560000000000012E-2</v>
      </c>
      <c r="P60" s="26">
        <v>1.5603000000000002</v>
      </c>
      <c r="Q60" s="27">
        <v>9.7100000000000009</v>
      </c>
    </row>
    <row r="61" spans="1:17" ht="22.5" x14ac:dyDescent="0.25">
      <c r="A61" s="13" t="s">
        <v>35</v>
      </c>
      <c r="B61" s="2">
        <v>100</v>
      </c>
      <c r="C61" s="27">
        <v>11.519512000000002</v>
      </c>
      <c r="D61" s="26">
        <v>14.8</v>
      </c>
      <c r="E61" s="26">
        <v>2.5844</v>
      </c>
      <c r="F61" s="26">
        <v>268.5</v>
      </c>
      <c r="G61" s="26">
        <v>42.02</v>
      </c>
      <c r="H61" s="26">
        <v>253.97200000000001</v>
      </c>
      <c r="I61" s="26">
        <v>9.7880000000000003</v>
      </c>
      <c r="J61" s="26">
        <v>17.224000000000004</v>
      </c>
      <c r="K61" s="26">
        <v>128.59200000000001</v>
      </c>
      <c r="L61" s="26">
        <v>1.8840000000000003</v>
      </c>
      <c r="M61" s="26">
        <v>0</v>
      </c>
      <c r="N61" s="26">
        <v>5.1119999999999992E-2</v>
      </c>
      <c r="O61" s="26">
        <v>0.10304000000000001</v>
      </c>
      <c r="P61" s="26">
        <v>3.0752000000000002</v>
      </c>
      <c r="Q61" s="27">
        <v>2.44</v>
      </c>
    </row>
    <row r="62" spans="1:17" ht="22.5" x14ac:dyDescent="0.25">
      <c r="A62" s="13" t="s">
        <v>36</v>
      </c>
      <c r="B62" s="2">
        <v>150</v>
      </c>
      <c r="C62" s="27">
        <v>2.8803049999999994</v>
      </c>
      <c r="D62" s="26">
        <v>2.7192319999999999</v>
      </c>
      <c r="E62" s="26">
        <v>19.705321999999999</v>
      </c>
      <c r="F62" s="26">
        <v>114.815596</v>
      </c>
      <c r="G62" s="26">
        <v>3.7549999999999999</v>
      </c>
      <c r="H62" s="26">
        <v>56.605999999999995</v>
      </c>
      <c r="I62" s="26">
        <v>13.113999999999999</v>
      </c>
      <c r="J62" s="26">
        <v>12.92</v>
      </c>
      <c r="K62" s="26">
        <v>105.37899999999999</v>
      </c>
      <c r="L62" s="26">
        <v>0.58839999999999992</v>
      </c>
      <c r="M62" s="26">
        <v>14</v>
      </c>
      <c r="N62" s="26">
        <v>3.9109999999999999E-2</v>
      </c>
      <c r="O62" s="26">
        <v>2.3579999999999997E-2</v>
      </c>
      <c r="P62" s="26">
        <v>0.64949999999999986</v>
      </c>
      <c r="Q62" s="27">
        <v>0</v>
      </c>
    </row>
    <row r="63" spans="1:17" ht="22.5" x14ac:dyDescent="0.25">
      <c r="A63" s="13" t="s">
        <v>37</v>
      </c>
      <c r="B63" s="2">
        <v>200</v>
      </c>
      <c r="C63" s="27">
        <v>0.38285000000000002</v>
      </c>
      <c r="D63" s="26">
        <v>0.13818000000000003</v>
      </c>
      <c r="E63" s="26">
        <v>22.75</v>
      </c>
      <c r="F63" s="26">
        <v>93.775020000000012</v>
      </c>
      <c r="G63" s="26">
        <v>2.0699999999999998</v>
      </c>
      <c r="H63" s="26">
        <v>17.010000000000002</v>
      </c>
      <c r="I63" s="26">
        <v>9.4</v>
      </c>
      <c r="J63" s="26">
        <v>2.54</v>
      </c>
      <c r="K63" s="26">
        <v>3.24</v>
      </c>
      <c r="L63" s="26">
        <v>0.40199999999999997</v>
      </c>
      <c r="M63" s="26">
        <v>0</v>
      </c>
      <c r="N63" s="26">
        <v>9.8000000000000014E-3</v>
      </c>
      <c r="O63" s="26">
        <v>3.1399999999999997E-2</v>
      </c>
      <c r="P63" s="26">
        <v>0.127</v>
      </c>
      <c r="Q63" s="27">
        <v>102.8</v>
      </c>
    </row>
    <row r="64" spans="1:17" x14ac:dyDescent="0.25">
      <c r="A64" s="13" t="s">
        <v>64</v>
      </c>
      <c r="B64" s="2">
        <v>60</v>
      </c>
      <c r="C64" s="27">
        <v>4.9000000000000004</v>
      </c>
      <c r="D64" s="26">
        <v>0.5</v>
      </c>
      <c r="E64" s="26">
        <v>58.6</v>
      </c>
      <c r="F64" s="26">
        <v>87.927000000000007</v>
      </c>
      <c r="G64" s="26">
        <v>117.059</v>
      </c>
      <c r="H64" s="26">
        <v>36.767000000000003</v>
      </c>
      <c r="I64" s="26">
        <v>6.3215700000000004</v>
      </c>
      <c r="J64" s="26">
        <v>4.7906000000000004</v>
      </c>
      <c r="K64" s="26">
        <v>26.062000000000001</v>
      </c>
      <c r="L64" s="26">
        <v>0.36180000000000001</v>
      </c>
      <c r="M64" s="26">
        <v>0</v>
      </c>
      <c r="N64" s="26">
        <v>5.04E-2</v>
      </c>
      <c r="O64" s="26">
        <v>1.38E-2</v>
      </c>
      <c r="P64" s="26">
        <v>0.38090000000000002</v>
      </c>
      <c r="Q64" s="27">
        <v>0</v>
      </c>
    </row>
    <row r="65" spans="1:17" x14ac:dyDescent="0.25">
      <c r="A65" s="16" t="s">
        <v>25</v>
      </c>
      <c r="B65" s="2"/>
      <c r="C65" s="26">
        <f t="shared" ref="C65:Q65" si="7">SUM(C60:C64)</f>
        <v>38.282666999999996</v>
      </c>
      <c r="D65" s="26">
        <f t="shared" si="7"/>
        <v>32.757411999999995</v>
      </c>
      <c r="E65" s="26">
        <f t="shared" si="7"/>
        <v>124.33972199999999</v>
      </c>
      <c r="F65" s="26">
        <f t="shared" si="7"/>
        <v>881.61761600000011</v>
      </c>
      <c r="G65" s="26">
        <f t="shared" si="7"/>
        <v>259.524</v>
      </c>
      <c r="H65" s="26">
        <f t="shared" si="7"/>
        <v>700.93299999999999</v>
      </c>
      <c r="I65" s="26">
        <f t="shared" si="7"/>
        <v>52.723569999999995</v>
      </c>
      <c r="J65" s="26">
        <f t="shared" si="7"/>
        <v>56.994599999999998</v>
      </c>
      <c r="K65" s="26">
        <f t="shared" si="7"/>
        <v>340.26900000000001</v>
      </c>
      <c r="L65" s="26">
        <f t="shared" si="7"/>
        <v>4.4043999999999999</v>
      </c>
      <c r="M65" s="26">
        <f t="shared" si="7"/>
        <v>17</v>
      </c>
      <c r="N65" s="26">
        <f t="shared" si="7"/>
        <v>0.23733000000000001</v>
      </c>
      <c r="O65" s="26">
        <f t="shared" si="7"/>
        <v>0.24338000000000001</v>
      </c>
      <c r="P65" s="26">
        <f t="shared" si="7"/>
        <v>5.7928999999999995</v>
      </c>
      <c r="Q65" s="26">
        <f t="shared" si="7"/>
        <v>114.95</v>
      </c>
    </row>
    <row r="66" spans="1:17" x14ac:dyDescent="0.25">
      <c r="A66" s="1" t="s">
        <v>29</v>
      </c>
      <c r="B66" s="2"/>
      <c r="C66" s="28">
        <f>C58+C65</f>
        <v>51.040296999999995</v>
      </c>
      <c r="D66" s="28">
        <f t="shared" ref="D66:Q66" si="8">D58+D65</f>
        <v>44.305511999999993</v>
      </c>
      <c r="E66" s="28">
        <f t="shared" si="8"/>
        <v>215.74317199999999</v>
      </c>
      <c r="F66" s="28">
        <f t="shared" si="8"/>
        <v>1299.2158060000002</v>
      </c>
      <c r="G66" s="28">
        <f t="shared" si="8"/>
        <v>356.63900000000001</v>
      </c>
      <c r="H66" s="28">
        <f t="shared" si="8"/>
        <v>1438.6704999999999</v>
      </c>
      <c r="I66" s="28">
        <f t="shared" si="8"/>
        <v>204.52607</v>
      </c>
      <c r="J66" s="28">
        <f t="shared" si="8"/>
        <v>103.33459999999999</v>
      </c>
      <c r="K66" s="28">
        <f t="shared" si="8"/>
        <v>516.49400000000003</v>
      </c>
      <c r="L66" s="28">
        <f t="shared" si="8"/>
        <v>9.2826500000000003</v>
      </c>
      <c r="M66" s="28">
        <f t="shared" si="8"/>
        <v>95.75</v>
      </c>
      <c r="N66" s="28">
        <f t="shared" si="8"/>
        <v>0.37280500000000005</v>
      </c>
      <c r="O66" s="28">
        <f t="shared" si="8"/>
        <v>0.50663000000000002</v>
      </c>
      <c r="P66" s="28">
        <f t="shared" si="8"/>
        <v>7.7076499999999992</v>
      </c>
      <c r="Q66" s="28">
        <f t="shared" si="8"/>
        <v>133.47499999999999</v>
      </c>
    </row>
    <row r="67" spans="1:17" x14ac:dyDescent="0.25">
      <c r="A67" s="4"/>
      <c r="B67" s="5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</row>
    <row r="68" spans="1:17" x14ac:dyDescent="0.25">
      <c r="A68" s="4"/>
      <c r="B68" s="5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</row>
    <row r="69" spans="1:17" x14ac:dyDescent="0.25">
      <c r="A69" s="4"/>
      <c r="B69" s="5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</row>
    <row r="70" spans="1:17" ht="15" customHeight="1" x14ac:dyDescent="0.25">
      <c r="A70" s="62" t="s">
        <v>0</v>
      </c>
      <c r="B70" s="70" t="s">
        <v>1</v>
      </c>
      <c r="C70" s="64" t="s">
        <v>2</v>
      </c>
      <c r="D70" s="65"/>
      <c r="E70" s="66"/>
      <c r="F70" s="70" t="s">
        <v>3</v>
      </c>
      <c r="G70" s="67" t="s">
        <v>4</v>
      </c>
      <c r="H70" s="68"/>
      <c r="I70" s="68"/>
      <c r="J70" s="68"/>
      <c r="K70" s="68"/>
      <c r="L70" s="69"/>
      <c r="M70" s="67" t="s">
        <v>5</v>
      </c>
      <c r="N70" s="68"/>
      <c r="O70" s="68"/>
      <c r="P70" s="68"/>
      <c r="Q70" s="69"/>
    </row>
    <row r="71" spans="1:17" x14ac:dyDescent="0.25">
      <c r="A71" s="63"/>
      <c r="B71" s="71"/>
      <c r="C71" s="7" t="s">
        <v>6</v>
      </c>
      <c r="D71" s="52" t="s">
        <v>7</v>
      </c>
      <c r="E71" s="51" t="s">
        <v>8</v>
      </c>
      <c r="F71" s="71"/>
      <c r="G71" s="7" t="s">
        <v>9</v>
      </c>
      <c r="H71" s="7" t="s">
        <v>10</v>
      </c>
      <c r="I71" s="7" t="s">
        <v>11</v>
      </c>
      <c r="J71" s="7" t="s">
        <v>12</v>
      </c>
      <c r="K71" s="7" t="s">
        <v>13</v>
      </c>
      <c r="L71" s="51" t="s">
        <v>14</v>
      </c>
      <c r="M71" s="7" t="s">
        <v>15</v>
      </c>
      <c r="N71" s="7" t="s">
        <v>16</v>
      </c>
      <c r="O71" s="7" t="s">
        <v>17</v>
      </c>
      <c r="P71" s="7" t="s">
        <v>18</v>
      </c>
      <c r="Q71" s="51" t="s">
        <v>19</v>
      </c>
    </row>
    <row r="72" spans="1:17" x14ac:dyDescent="0.25">
      <c r="A72" s="72" t="s">
        <v>39</v>
      </c>
      <c r="B72" s="73"/>
      <c r="C72" s="1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15"/>
    </row>
    <row r="73" spans="1:17" x14ac:dyDescent="0.25">
      <c r="A73" s="8" t="s">
        <v>21</v>
      </c>
      <c r="B73" s="2"/>
      <c r="C73" s="15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15"/>
    </row>
    <row r="74" spans="1:17" ht="33.75" x14ac:dyDescent="0.25">
      <c r="A74" s="23" t="s">
        <v>59</v>
      </c>
      <c r="B74" s="24" t="s">
        <v>104</v>
      </c>
      <c r="C74" s="30">
        <v>12.5</v>
      </c>
      <c r="D74" s="31">
        <v>7.024</v>
      </c>
      <c r="E74" s="31">
        <v>35.799999999999997</v>
      </c>
      <c r="F74" s="31">
        <v>296.7</v>
      </c>
      <c r="G74" s="31">
        <v>39.42</v>
      </c>
      <c r="H74" s="31">
        <v>253.6</v>
      </c>
      <c r="I74" s="31">
        <v>98.834999999999994</v>
      </c>
      <c r="J74" s="31">
        <v>85.5</v>
      </c>
      <c r="K74" s="31">
        <v>180.8</v>
      </c>
      <c r="L74" s="31">
        <v>2.6109999999999998</v>
      </c>
      <c r="M74" s="31">
        <v>42.5</v>
      </c>
      <c r="N74" s="31">
        <v>0.1915</v>
      </c>
      <c r="O74" s="31">
        <v>0.19400000000000001</v>
      </c>
      <c r="P74" s="31">
        <v>1.655</v>
      </c>
      <c r="Q74" s="30">
        <v>0.97499999999999998</v>
      </c>
    </row>
    <row r="75" spans="1:17" x14ac:dyDescent="0.25">
      <c r="A75" s="23" t="s">
        <v>71</v>
      </c>
      <c r="B75" s="24">
        <v>200</v>
      </c>
      <c r="C75" s="30">
        <v>0.23655000000000001</v>
      </c>
      <c r="D75" s="31">
        <v>1.0152000000000001</v>
      </c>
      <c r="E75" s="31">
        <v>25.60558</v>
      </c>
      <c r="F75" s="31">
        <v>112.50532000000001</v>
      </c>
      <c r="G75" s="31">
        <v>1.54</v>
      </c>
      <c r="H75" s="31">
        <v>40.549999999999997</v>
      </c>
      <c r="I75" s="31">
        <v>8.6</v>
      </c>
      <c r="J75" s="31">
        <v>6</v>
      </c>
      <c r="K75" s="31">
        <v>8.73</v>
      </c>
      <c r="L75" s="31">
        <v>0.34</v>
      </c>
      <c r="M75" s="31">
        <v>0</v>
      </c>
      <c r="N75" s="31">
        <v>6.0000000000000001E-3</v>
      </c>
      <c r="O75" s="31">
        <v>0.01</v>
      </c>
      <c r="P75" s="31">
        <v>0.08</v>
      </c>
      <c r="Q75" s="30">
        <v>40</v>
      </c>
    </row>
    <row r="76" spans="1:17" x14ac:dyDescent="0.25">
      <c r="A76" s="13" t="s">
        <v>42</v>
      </c>
      <c r="B76" s="2">
        <v>220</v>
      </c>
      <c r="C76" s="27">
        <v>1.98</v>
      </c>
      <c r="D76" s="26">
        <v>0.66</v>
      </c>
      <c r="E76" s="26">
        <v>27.72</v>
      </c>
      <c r="F76" s="26">
        <v>126.72</v>
      </c>
      <c r="G76" s="26">
        <v>40.92</v>
      </c>
      <c r="H76" s="26">
        <v>459.36</v>
      </c>
      <c r="I76" s="26">
        <v>10.56</v>
      </c>
      <c r="J76" s="26">
        <v>55.44</v>
      </c>
      <c r="K76" s="26">
        <v>36.96</v>
      </c>
      <c r="L76" s="26">
        <v>0.79200000000000004</v>
      </c>
      <c r="M76" s="26">
        <v>0</v>
      </c>
      <c r="N76" s="26">
        <v>5.28E-2</v>
      </c>
      <c r="O76" s="26">
        <v>6.6000000000000003E-2</v>
      </c>
      <c r="P76" s="26">
        <v>0.79200000000000004</v>
      </c>
      <c r="Q76" s="27">
        <v>13.2</v>
      </c>
    </row>
    <row r="77" spans="1:17" x14ac:dyDescent="0.25">
      <c r="A77" s="13" t="s">
        <v>64</v>
      </c>
      <c r="B77" s="2">
        <v>50</v>
      </c>
      <c r="C77" s="27">
        <v>2.7919999999999998</v>
      </c>
      <c r="D77" s="26">
        <v>0.5</v>
      </c>
      <c r="E77" s="26">
        <v>18.55</v>
      </c>
      <c r="F77" s="26">
        <v>87.927000000000007</v>
      </c>
      <c r="G77" s="26">
        <v>117.059</v>
      </c>
      <c r="H77" s="26">
        <v>36.767000000000003</v>
      </c>
      <c r="I77" s="26">
        <v>6.3215700000000004</v>
      </c>
      <c r="J77" s="26">
        <v>4.7906000000000004</v>
      </c>
      <c r="K77" s="26">
        <v>26.062000000000001</v>
      </c>
      <c r="L77" s="26">
        <v>0.36180000000000001</v>
      </c>
      <c r="M77" s="26">
        <v>0</v>
      </c>
      <c r="N77" s="26">
        <v>5.04E-2</v>
      </c>
      <c r="O77" s="26">
        <v>1.38E-2</v>
      </c>
      <c r="P77" s="26">
        <v>0.38090000000000002</v>
      </c>
      <c r="Q77" s="27">
        <v>0</v>
      </c>
    </row>
    <row r="78" spans="1:17" x14ac:dyDescent="0.25">
      <c r="A78" s="16" t="s">
        <v>25</v>
      </c>
      <c r="B78" s="2"/>
      <c r="C78" s="26">
        <f t="shared" ref="C78:Q78" si="9">SUM(C74:C77)</f>
        <v>17.50855</v>
      </c>
      <c r="D78" s="26">
        <f t="shared" si="9"/>
        <v>9.1992000000000012</v>
      </c>
      <c r="E78" s="26">
        <f t="shared" si="9"/>
        <v>107.67558</v>
      </c>
      <c r="F78" s="26">
        <f t="shared" si="9"/>
        <v>623.85232000000008</v>
      </c>
      <c r="G78" s="26">
        <f t="shared" si="9"/>
        <v>198.93899999999999</v>
      </c>
      <c r="H78" s="26">
        <f t="shared" si="9"/>
        <v>790.27700000000004</v>
      </c>
      <c r="I78" s="26">
        <f t="shared" si="9"/>
        <v>124.31656999999998</v>
      </c>
      <c r="J78" s="26">
        <f t="shared" si="9"/>
        <v>151.73060000000001</v>
      </c>
      <c r="K78" s="26">
        <f t="shared" si="9"/>
        <v>252.55200000000002</v>
      </c>
      <c r="L78" s="26">
        <f t="shared" si="9"/>
        <v>4.1047999999999991</v>
      </c>
      <c r="M78" s="26">
        <f t="shared" si="9"/>
        <v>42.5</v>
      </c>
      <c r="N78" s="26">
        <f t="shared" si="9"/>
        <v>0.30070000000000002</v>
      </c>
      <c r="O78" s="26">
        <f t="shared" si="9"/>
        <v>0.2838</v>
      </c>
      <c r="P78" s="26">
        <f t="shared" si="9"/>
        <v>2.9079000000000002</v>
      </c>
      <c r="Q78" s="26">
        <f t="shared" si="9"/>
        <v>54.174999999999997</v>
      </c>
    </row>
    <row r="79" spans="1:17" x14ac:dyDescent="0.25">
      <c r="A79" s="17" t="s">
        <v>26</v>
      </c>
      <c r="B79" s="2"/>
      <c r="C79" s="1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15"/>
    </row>
    <row r="80" spans="1:17" ht="56.25" x14ac:dyDescent="0.25">
      <c r="A80" s="13" t="s">
        <v>72</v>
      </c>
      <c r="B80" s="2">
        <v>300</v>
      </c>
      <c r="C80" s="27">
        <v>11.6</v>
      </c>
      <c r="D80" s="26">
        <v>18.600000000000001</v>
      </c>
      <c r="E80" s="26">
        <v>9.3407600000000013</v>
      </c>
      <c r="F80" s="26">
        <v>385.7</v>
      </c>
      <c r="G80" s="26">
        <v>24.984000000000002</v>
      </c>
      <c r="H80" s="26">
        <v>294.48</v>
      </c>
      <c r="I80" s="26">
        <v>35.304000000000002</v>
      </c>
      <c r="J80" s="26">
        <v>19.64</v>
      </c>
      <c r="K80" s="26">
        <v>44.952000000000005</v>
      </c>
      <c r="L80" s="26">
        <v>0.87960000000000005</v>
      </c>
      <c r="M80" s="26">
        <v>6</v>
      </c>
      <c r="N80" s="26">
        <v>4.58E-2</v>
      </c>
      <c r="O80" s="26">
        <v>5.16E-2</v>
      </c>
      <c r="P80" s="26">
        <v>0.54560000000000008</v>
      </c>
      <c r="Q80" s="27">
        <v>15.93</v>
      </c>
    </row>
    <row r="81" spans="1:17" ht="22.5" x14ac:dyDescent="0.25">
      <c r="A81" s="13" t="s">
        <v>92</v>
      </c>
      <c r="B81" s="2">
        <v>70</v>
      </c>
      <c r="C81" s="27">
        <v>16.7</v>
      </c>
      <c r="D81" s="26">
        <v>13.718</v>
      </c>
      <c r="E81" s="26">
        <v>5.2625000000000002</v>
      </c>
      <c r="F81" s="26">
        <v>251.4</v>
      </c>
      <c r="G81" s="26">
        <v>363.81</v>
      </c>
      <c r="H81" s="26">
        <v>129.1</v>
      </c>
      <c r="I81" s="26">
        <v>9.9925999999999995</v>
      </c>
      <c r="J81" s="26">
        <v>10.94</v>
      </c>
      <c r="K81" s="26">
        <v>77.03</v>
      </c>
      <c r="L81" s="26">
        <v>1.0640000000000001</v>
      </c>
      <c r="M81" s="26">
        <v>21.55</v>
      </c>
      <c r="N81" s="26">
        <v>0.66249999999999998</v>
      </c>
      <c r="O81" s="26">
        <v>6.6000000000000003E-2</v>
      </c>
      <c r="P81" s="26">
        <v>1.5459999999999998</v>
      </c>
      <c r="Q81" s="27">
        <v>0.123</v>
      </c>
    </row>
    <row r="82" spans="1:17" x14ac:dyDescent="0.25">
      <c r="A82" s="13" t="s">
        <v>40</v>
      </c>
      <c r="B82" s="2">
        <v>170</v>
      </c>
      <c r="C82" s="27">
        <v>1.5715577999999999</v>
      </c>
      <c r="D82" s="26">
        <v>8.1999999999999993</v>
      </c>
      <c r="E82" s="26">
        <v>9.4759847000000015</v>
      </c>
      <c r="F82" s="26">
        <v>182</v>
      </c>
      <c r="G82" s="26">
        <v>279.88300000000004</v>
      </c>
      <c r="H82" s="26">
        <v>333.12799999999999</v>
      </c>
      <c r="I82" s="26">
        <v>24.8935</v>
      </c>
      <c r="J82" s="26">
        <v>20.655000000000001</v>
      </c>
      <c r="K82" s="26">
        <v>44.980999999999995</v>
      </c>
      <c r="L82" s="26">
        <v>0.71625000000000005</v>
      </c>
      <c r="M82" s="26">
        <v>0</v>
      </c>
      <c r="N82" s="26">
        <v>6.8919999999999995E-2</v>
      </c>
      <c r="O82" s="26">
        <v>5.0720000000000001E-2</v>
      </c>
      <c r="P82" s="26">
        <v>0.85580000000000012</v>
      </c>
      <c r="Q82" s="27">
        <v>19.385000000000002</v>
      </c>
    </row>
    <row r="83" spans="1:17" ht="22.5" x14ac:dyDescent="0.25">
      <c r="A83" s="13" t="s">
        <v>32</v>
      </c>
      <c r="B83" s="2">
        <v>200</v>
      </c>
      <c r="C83" s="27">
        <v>0.56999999999999995</v>
      </c>
      <c r="D83" s="26">
        <v>7.9899999999999999E-2</v>
      </c>
      <c r="E83" s="26">
        <v>28.633150000000001</v>
      </c>
      <c r="F83" s="26">
        <v>117.5317</v>
      </c>
      <c r="G83" s="26">
        <v>2.5499999999999998</v>
      </c>
      <c r="H83" s="26">
        <v>202.25</v>
      </c>
      <c r="I83" s="26">
        <v>23.5</v>
      </c>
      <c r="J83" s="26">
        <v>15.15</v>
      </c>
      <c r="K83" s="26">
        <v>19.899999999999999</v>
      </c>
      <c r="L83" s="26">
        <v>0.76</v>
      </c>
      <c r="M83" s="26">
        <v>0</v>
      </c>
      <c r="N83" s="26">
        <v>8.5000000000000006E-3</v>
      </c>
      <c r="O83" s="26">
        <v>2.2000000000000002E-2</v>
      </c>
      <c r="P83" s="26">
        <v>0.29499999999999998</v>
      </c>
      <c r="Q83" s="27">
        <v>0.85</v>
      </c>
    </row>
    <row r="84" spans="1:17" x14ac:dyDescent="0.25">
      <c r="A84" s="13" t="s">
        <v>64</v>
      </c>
      <c r="B84" s="2">
        <v>60</v>
      </c>
      <c r="C84" s="27">
        <v>4.6500000000000004</v>
      </c>
      <c r="D84" s="26">
        <v>0.47</v>
      </c>
      <c r="E84" s="26">
        <v>58.6</v>
      </c>
      <c r="F84" s="26">
        <v>146.55000000000001</v>
      </c>
      <c r="G84" s="26">
        <v>195.1</v>
      </c>
      <c r="H84" s="26">
        <v>61.28</v>
      </c>
      <c r="I84" s="26">
        <v>10.54</v>
      </c>
      <c r="J84" s="26">
        <v>7.8479999999999999</v>
      </c>
      <c r="K84" s="26">
        <v>43.436</v>
      </c>
      <c r="L84" s="26">
        <v>0.60289999999999999</v>
      </c>
      <c r="M84" s="26">
        <v>0</v>
      </c>
      <c r="N84" s="26">
        <v>8.4000000000000005E-2</v>
      </c>
      <c r="O84" s="26">
        <v>2.3E-2</v>
      </c>
      <c r="P84" s="26">
        <v>0.63490000000000002</v>
      </c>
      <c r="Q84" s="27">
        <v>0</v>
      </c>
    </row>
    <row r="85" spans="1:17" x14ac:dyDescent="0.25">
      <c r="A85" s="16" t="s">
        <v>25</v>
      </c>
      <c r="B85" s="2"/>
      <c r="C85" s="26">
        <f t="shared" ref="C85:Q85" si="10">SUM(C80:C84)</f>
        <v>35.091557799999997</v>
      </c>
      <c r="D85" s="26">
        <f t="shared" si="10"/>
        <v>41.067900000000002</v>
      </c>
      <c r="E85" s="26">
        <f t="shared" si="10"/>
        <v>111.3123947</v>
      </c>
      <c r="F85" s="26">
        <f t="shared" si="10"/>
        <v>1083.1817000000001</v>
      </c>
      <c r="G85" s="26">
        <f t="shared" si="10"/>
        <v>866.327</v>
      </c>
      <c r="H85" s="26">
        <f t="shared" si="10"/>
        <v>1020.2380000000001</v>
      </c>
      <c r="I85" s="26">
        <f t="shared" si="10"/>
        <v>104.23009999999999</v>
      </c>
      <c r="J85" s="26">
        <f t="shared" si="10"/>
        <v>74.233000000000004</v>
      </c>
      <c r="K85" s="26">
        <f t="shared" si="10"/>
        <v>230.29900000000001</v>
      </c>
      <c r="L85" s="26">
        <f t="shared" si="10"/>
        <v>4.0227500000000003</v>
      </c>
      <c r="M85" s="26">
        <f t="shared" si="10"/>
        <v>27.55</v>
      </c>
      <c r="N85" s="26">
        <f t="shared" si="10"/>
        <v>0.86971999999999983</v>
      </c>
      <c r="O85" s="26">
        <f t="shared" si="10"/>
        <v>0.21332000000000001</v>
      </c>
      <c r="P85" s="26">
        <f t="shared" si="10"/>
        <v>3.8773</v>
      </c>
      <c r="Q85" s="26">
        <f t="shared" si="10"/>
        <v>36.288000000000004</v>
      </c>
    </row>
    <row r="86" spans="1:17" x14ac:dyDescent="0.25">
      <c r="A86" s="1" t="s">
        <v>29</v>
      </c>
      <c r="B86" s="2"/>
      <c r="C86" s="28">
        <f>C85+C78</f>
        <v>52.600107799999996</v>
      </c>
      <c r="D86" s="28">
        <f t="shared" ref="D86:Q86" si="11">D85+D78</f>
        <v>50.267099999999999</v>
      </c>
      <c r="E86" s="28">
        <f t="shared" si="11"/>
        <v>218.9879747</v>
      </c>
      <c r="F86" s="28">
        <f t="shared" si="11"/>
        <v>1707.0340200000001</v>
      </c>
      <c r="G86" s="28">
        <f t="shared" si="11"/>
        <v>1065.2660000000001</v>
      </c>
      <c r="H86" s="28">
        <f t="shared" si="11"/>
        <v>1810.5150000000001</v>
      </c>
      <c r="I86" s="28">
        <f t="shared" si="11"/>
        <v>228.54666999999998</v>
      </c>
      <c r="J86" s="28">
        <f t="shared" si="11"/>
        <v>225.96360000000001</v>
      </c>
      <c r="K86" s="28">
        <f t="shared" si="11"/>
        <v>482.851</v>
      </c>
      <c r="L86" s="28">
        <f t="shared" si="11"/>
        <v>8.1275499999999994</v>
      </c>
      <c r="M86" s="28">
        <f t="shared" si="11"/>
        <v>70.05</v>
      </c>
      <c r="N86" s="28">
        <f t="shared" si="11"/>
        <v>1.1704199999999998</v>
      </c>
      <c r="O86" s="28">
        <f t="shared" si="11"/>
        <v>0.49712000000000001</v>
      </c>
      <c r="P86" s="28">
        <f t="shared" si="11"/>
        <v>6.7851999999999997</v>
      </c>
      <c r="Q86" s="28">
        <f t="shared" si="11"/>
        <v>90.462999999999994</v>
      </c>
    </row>
    <row r="87" spans="1:17" x14ac:dyDescent="0.25">
      <c r="A87" s="4"/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x14ac:dyDescent="0.25">
      <c r="A88" s="4"/>
      <c r="B88" s="5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x14ac:dyDescent="0.25">
      <c r="A89" s="4"/>
      <c r="B89" s="5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ht="15" customHeight="1" x14ac:dyDescent="0.25">
      <c r="A90" s="62" t="s">
        <v>0</v>
      </c>
      <c r="B90" s="70" t="s">
        <v>1</v>
      </c>
      <c r="C90" s="64" t="s">
        <v>2</v>
      </c>
      <c r="D90" s="65"/>
      <c r="E90" s="66"/>
      <c r="F90" s="70" t="s">
        <v>3</v>
      </c>
      <c r="G90" s="67" t="s">
        <v>4</v>
      </c>
      <c r="H90" s="68"/>
      <c r="I90" s="68"/>
      <c r="J90" s="68"/>
      <c r="K90" s="68"/>
      <c r="L90" s="69"/>
      <c r="M90" s="67" t="s">
        <v>5</v>
      </c>
      <c r="N90" s="68"/>
      <c r="O90" s="68"/>
      <c r="P90" s="68"/>
      <c r="Q90" s="69"/>
    </row>
    <row r="91" spans="1:17" x14ac:dyDescent="0.25">
      <c r="A91" s="63"/>
      <c r="B91" s="71"/>
      <c r="C91" s="7" t="s">
        <v>6</v>
      </c>
      <c r="D91" s="52" t="s">
        <v>7</v>
      </c>
      <c r="E91" s="51" t="s">
        <v>8</v>
      </c>
      <c r="F91" s="71"/>
      <c r="G91" s="7" t="s">
        <v>9</v>
      </c>
      <c r="H91" s="7" t="s">
        <v>10</v>
      </c>
      <c r="I91" s="7" t="s">
        <v>11</v>
      </c>
      <c r="J91" s="7" t="s">
        <v>12</v>
      </c>
      <c r="K91" s="7" t="s">
        <v>13</v>
      </c>
      <c r="L91" s="51" t="s">
        <v>14</v>
      </c>
      <c r="M91" s="7" t="s">
        <v>15</v>
      </c>
      <c r="N91" s="7" t="s">
        <v>16</v>
      </c>
      <c r="O91" s="7" t="s">
        <v>17</v>
      </c>
      <c r="P91" s="7" t="s">
        <v>18</v>
      </c>
      <c r="Q91" s="51" t="s">
        <v>19</v>
      </c>
    </row>
    <row r="92" spans="1:17" x14ac:dyDescent="0.25">
      <c r="A92" s="72" t="s">
        <v>43</v>
      </c>
      <c r="B92" s="73"/>
      <c r="C92" s="15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15"/>
    </row>
    <row r="93" spans="1:17" x14ac:dyDescent="0.25">
      <c r="A93" s="8" t="s">
        <v>21</v>
      </c>
      <c r="B93" s="2"/>
      <c r="C93" s="15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15"/>
    </row>
    <row r="94" spans="1:17" ht="56.25" x14ac:dyDescent="0.25">
      <c r="A94" s="23" t="s">
        <v>73</v>
      </c>
      <c r="B94" s="24">
        <v>150</v>
      </c>
      <c r="C94" s="30">
        <v>12.6</v>
      </c>
      <c r="D94" s="31">
        <v>4.7663599999999997</v>
      </c>
      <c r="E94" s="31">
        <v>36.4</v>
      </c>
      <c r="F94" s="31">
        <v>297.2</v>
      </c>
      <c r="G94" s="31">
        <v>58.902500000000003</v>
      </c>
      <c r="H94" s="31">
        <v>133.3075</v>
      </c>
      <c r="I94" s="31">
        <v>114.89749999999999</v>
      </c>
      <c r="J94" s="31">
        <v>25.1</v>
      </c>
      <c r="K94" s="31">
        <v>149.535</v>
      </c>
      <c r="L94" s="31">
        <v>0.52149999999999996</v>
      </c>
      <c r="M94" s="31">
        <v>29.4</v>
      </c>
      <c r="N94" s="31">
        <v>0.38932499999999998</v>
      </c>
      <c r="O94" s="31">
        <v>0.20710000000000001</v>
      </c>
      <c r="P94" s="31">
        <v>0.52149999999999996</v>
      </c>
      <c r="Q94" s="30">
        <v>0.29375000000000001</v>
      </c>
    </row>
    <row r="95" spans="1:17" x14ac:dyDescent="0.25">
      <c r="A95" s="10" t="s">
        <v>60</v>
      </c>
      <c r="B95" s="35" t="s">
        <v>105</v>
      </c>
      <c r="C95" s="27">
        <v>7.2</v>
      </c>
      <c r="D95" s="26">
        <v>4.8</v>
      </c>
      <c r="E95" s="26">
        <v>24.7</v>
      </c>
      <c r="F95" s="26">
        <v>171.8</v>
      </c>
      <c r="G95" s="26">
        <v>277.60000000000002</v>
      </c>
      <c r="H95" s="26">
        <v>37.71</v>
      </c>
      <c r="I95" s="26">
        <v>62.2</v>
      </c>
      <c r="J95" s="26">
        <v>140.4</v>
      </c>
      <c r="K95" s="26">
        <v>11.5</v>
      </c>
      <c r="L95" s="26">
        <v>109.7</v>
      </c>
      <c r="M95" s="26">
        <v>0.6</v>
      </c>
      <c r="N95" s="26">
        <v>39</v>
      </c>
      <c r="O95" s="26">
        <v>5.4199999999999998E-2</v>
      </c>
      <c r="P95" s="26">
        <v>0.5</v>
      </c>
      <c r="Q95" s="27">
        <v>0.105</v>
      </c>
    </row>
    <row r="96" spans="1:17" x14ac:dyDescent="0.25">
      <c r="A96" s="41" t="s">
        <v>97</v>
      </c>
      <c r="B96" s="35" t="s">
        <v>98</v>
      </c>
      <c r="C96" s="27">
        <v>9.1999999999999993</v>
      </c>
      <c r="D96" s="26">
        <v>2.8</v>
      </c>
      <c r="E96" s="26">
        <v>15.5</v>
      </c>
      <c r="F96" s="26">
        <v>154.5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7">
        <v>0</v>
      </c>
    </row>
    <row r="97" spans="1:17" x14ac:dyDescent="0.25">
      <c r="A97" s="13" t="s">
        <v>102</v>
      </c>
      <c r="B97" s="2">
        <v>200</v>
      </c>
      <c r="C97" s="27">
        <v>0.19</v>
      </c>
      <c r="D97" s="26">
        <v>4.7939999999999997E-2</v>
      </c>
      <c r="E97" s="26">
        <v>13.6591</v>
      </c>
      <c r="F97" s="26">
        <v>55.827860000000001</v>
      </c>
      <c r="G97" s="26">
        <v>0.97</v>
      </c>
      <c r="H97" s="26">
        <v>25.25</v>
      </c>
      <c r="I97" s="26">
        <v>5.4</v>
      </c>
      <c r="J97" s="26">
        <v>4.4000000000000004</v>
      </c>
      <c r="K97" s="26">
        <v>8.24</v>
      </c>
      <c r="L97" s="26">
        <v>0.86499999999999999</v>
      </c>
      <c r="M97" s="26">
        <v>5.0000000000000001E-4</v>
      </c>
      <c r="N97" s="26">
        <v>7.000000000000001E-4</v>
      </c>
      <c r="O97" s="26">
        <v>0.01</v>
      </c>
      <c r="P97" s="26">
        <v>0.08</v>
      </c>
      <c r="Q97" s="27">
        <v>0.1</v>
      </c>
    </row>
    <row r="98" spans="1:17" x14ac:dyDescent="0.25">
      <c r="A98" s="16" t="s">
        <v>25</v>
      </c>
      <c r="B98" s="2"/>
      <c r="C98" s="26">
        <f t="shared" ref="C98:Q98" si="12">SUM(C94:C97)</f>
        <v>29.19</v>
      </c>
      <c r="D98" s="26">
        <f t="shared" si="12"/>
        <v>12.414300000000001</v>
      </c>
      <c r="E98" s="26">
        <f t="shared" si="12"/>
        <v>90.259099999999989</v>
      </c>
      <c r="F98" s="26">
        <f t="shared" si="12"/>
        <v>679.32785999999999</v>
      </c>
      <c r="G98" s="26">
        <f t="shared" si="12"/>
        <v>337.47250000000008</v>
      </c>
      <c r="H98" s="26">
        <f t="shared" si="12"/>
        <v>196.26750000000001</v>
      </c>
      <c r="I98" s="26">
        <f t="shared" si="12"/>
        <v>182.4975</v>
      </c>
      <c r="J98" s="26">
        <f t="shared" si="12"/>
        <v>169.9</v>
      </c>
      <c r="K98" s="26">
        <f t="shared" si="12"/>
        <v>169.27500000000001</v>
      </c>
      <c r="L98" s="26">
        <f t="shared" si="12"/>
        <v>111.0865</v>
      </c>
      <c r="M98" s="26">
        <f t="shared" si="12"/>
        <v>30.000499999999999</v>
      </c>
      <c r="N98" s="26">
        <f t="shared" si="12"/>
        <v>39.390025000000001</v>
      </c>
      <c r="O98" s="26">
        <f t="shared" si="12"/>
        <v>0.27129999999999999</v>
      </c>
      <c r="P98" s="26">
        <f t="shared" si="12"/>
        <v>1.1015000000000001</v>
      </c>
      <c r="Q98" s="26">
        <f t="shared" si="12"/>
        <v>0.49875000000000003</v>
      </c>
    </row>
    <row r="99" spans="1:17" x14ac:dyDescent="0.25">
      <c r="A99" s="17" t="s">
        <v>26</v>
      </c>
      <c r="B99" s="2"/>
      <c r="C99" s="15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15"/>
    </row>
    <row r="100" spans="1:17" ht="45" x14ac:dyDescent="0.25">
      <c r="A100" s="13" t="s">
        <v>44</v>
      </c>
      <c r="B100" s="2">
        <v>300</v>
      </c>
      <c r="C100" s="27">
        <v>3.492</v>
      </c>
      <c r="D100" s="26">
        <v>15.1</v>
      </c>
      <c r="E100" s="26">
        <v>14.869399999999999</v>
      </c>
      <c r="F100" s="26">
        <v>319.60000000000002</v>
      </c>
      <c r="G100" s="26">
        <v>137.72</v>
      </c>
      <c r="H100" s="26">
        <v>407.07799999999997</v>
      </c>
      <c r="I100" s="26">
        <v>18.016000000000002</v>
      </c>
      <c r="J100" s="26">
        <v>25.204000000000001</v>
      </c>
      <c r="K100" s="26">
        <v>92.27</v>
      </c>
      <c r="L100" s="26">
        <v>0.96980000000000011</v>
      </c>
      <c r="M100" s="26">
        <v>0</v>
      </c>
      <c r="N100" s="26">
        <v>9.3400000000000011E-2</v>
      </c>
      <c r="O100" s="26">
        <v>7.1000000000000008E-2</v>
      </c>
      <c r="P100" s="26">
        <v>1.806</v>
      </c>
      <c r="Q100" s="27">
        <v>13.2</v>
      </c>
    </row>
    <row r="101" spans="1:17" ht="22.5" x14ac:dyDescent="0.25">
      <c r="A101" s="13" t="s">
        <v>45</v>
      </c>
      <c r="B101" s="2">
        <v>250</v>
      </c>
      <c r="C101" s="27">
        <v>10.831281600000001</v>
      </c>
      <c r="D101" s="26">
        <v>14.8</v>
      </c>
      <c r="E101" s="26">
        <v>19.192991999999997</v>
      </c>
      <c r="F101" s="26">
        <v>231.6265344</v>
      </c>
      <c r="G101" s="26">
        <v>37.722000000000001</v>
      </c>
      <c r="H101" s="26">
        <v>882.32400000000007</v>
      </c>
      <c r="I101" s="26">
        <v>20.561999999999998</v>
      </c>
      <c r="J101" s="26">
        <v>41.147999999999996</v>
      </c>
      <c r="K101" s="26">
        <v>167.75040000000001</v>
      </c>
      <c r="L101" s="26">
        <v>2.5220400000000001</v>
      </c>
      <c r="M101" s="26">
        <v>0</v>
      </c>
      <c r="N101" s="26">
        <v>0.18275999999999998</v>
      </c>
      <c r="O101" s="26">
        <v>0.16239600000000004</v>
      </c>
      <c r="P101" s="26">
        <v>3.8665200000000004</v>
      </c>
      <c r="Q101" s="27">
        <v>26.495999999999999</v>
      </c>
    </row>
    <row r="102" spans="1:17" ht="33.75" x14ac:dyDescent="0.25">
      <c r="A102" s="23" t="s">
        <v>91</v>
      </c>
      <c r="B102" s="24">
        <v>100</v>
      </c>
      <c r="C102" s="30">
        <v>2.1</v>
      </c>
      <c r="D102" s="31">
        <v>8.1</v>
      </c>
      <c r="E102" s="31">
        <v>9.8000000000000007</v>
      </c>
      <c r="F102" s="31">
        <v>121.6</v>
      </c>
      <c r="G102" s="31">
        <v>0.2</v>
      </c>
      <c r="H102" s="31">
        <v>0.1</v>
      </c>
      <c r="I102" s="31">
        <v>43</v>
      </c>
      <c r="J102" s="31">
        <v>21.8</v>
      </c>
      <c r="K102" s="31">
        <v>43.7</v>
      </c>
      <c r="L102" s="31">
        <v>0.7</v>
      </c>
      <c r="M102" s="31">
        <v>0</v>
      </c>
      <c r="N102" s="31">
        <v>0.4</v>
      </c>
      <c r="O102" s="31">
        <v>0.1</v>
      </c>
      <c r="P102" s="31">
        <v>0.1</v>
      </c>
      <c r="Q102" s="30">
        <v>0</v>
      </c>
    </row>
    <row r="103" spans="1:17" x14ac:dyDescent="0.25">
      <c r="A103" s="13" t="s">
        <v>75</v>
      </c>
      <c r="B103" s="2">
        <v>200</v>
      </c>
      <c r="C103" s="27">
        <v>2.2800000000000001E-2</v>
      </c>
      <c r="D103" s="26">
        <v>0</v>
      </c>
      <c r="E103" s="26">
        <v>29.174600000000002</v>
      </c>
      <c r="F103" s="26">
        <v>116.78960000000001</v>
      </c>
      <c r="G103" s="26">
        <v>0.1</v>
      </c>
      <c r="H103" s="26">
        <v>0.3</v>
      </c>
      <c r="I103" s="26">
        <v>0.3</v>
      </c>
      <c r="J103" s="26">
        <v>0</v>
      </c>
      <c r="K103" s="26">
        <v>0</v>
      </c>
      <c r="L103" s="26">
        <v>0.03</v>
      </c>
      <c r="M103" s="26">
        <v>0</v>
      </c>
      <c r="N103" s="26">
        <v>0</v>
      </c>
      <c r="O103" s="26">
        <v>0</v>
      </c>
      <c r="P103" s="26">
        <v>0</v>
      </c>
      <c r="Q103" s="27">
        <v>0</v>
      </c>
    </row>
    <row r="104" spans="1:17" x14ac:dyDescent="0.25">
      <c r="A104" s="13" t="s">
        <v>64</v>
      </c>
      <c r="B104" s="2">
        <v>60</v>
      </c>
      <c r="C104" s="27">
        <v>4.9000000000000004</v>
      </c>
      <c r="D104" s="26">
        <v>0.5</v>
      </c>
      <c r="E104" s="26">
        <v>58.6</v>
      </c>
      <c r="F104" s="26">
        <v>87.927000000000007</v>
      </c>
      <c r="G104" s="26">
        <v>117.059</v>
      </c>
      <c r="H104" s="26">
        <v>36.767000000000003</v>
      </c>
      <c r="I104" s="26">
        <v>6.3215700000000004</v>
      </c>
      <c r="J104" s="26">
        <v>4.7906000000000004</v>
      </c>
      <c r="K104" s="26">
        <v>26.062000000000001</v>
      </c>
      <c r="L104" s="26">
        <v>0.36180000000000001</v>
      </c>
      <c r="M104" s="26">
        <v>0</v>
      </c>
      <c r="N104" s="26">
        <v>5.04E-2</v>
      </c>
      <c r="O104" s="26">
        <v>1.38E-2</v>
      </c>
      <c r="P104" s="26">
        <v>0.38090000000000002</v>
      </c>
      <c r="Q104" s="27">
        <v>0</v>
      </c>
    </row>
    <row r="105" spans="1:17" x14ac:dyDescent="0.25">
      <c r="A105" s="16" t="s">
        <v>25</v>
      </c>
      <c r="B105" s="2"/>
      <c r="C105" s="26">
        <f t="shared" ref="C105:Q105" si="13">SUM(C100:C104)</f>
        <v>21.346081600000005</v>
      </c>
      <c r="D105" s="26">
        <f t="shared" si="13"/>
        <v>38.5</v>
      </c>
      <c r="E105" s="26">
        <f t="shared" si="13"/>
        <v>131.63699199999999</v>
      </c>
      <c r="F105" s="26">
        <f t="shared" si="13"/>
        <v>877.54313439999999</v>
      </c>
      <c r="G105" s="26">
        <f t="shared" si="13"/>
        <v>292.80099999999999</v>
      </c>
      <c r="H105" s="26">
        <f t="shared" si="13"/>
        <v>1326.569</v>
      </c>
      <c r="I105" s="26">
        <f t="shared" si="13"/>
        <v>88.199569999999994</v>
      </c>
      <c r="J105" s="26">
        <f t="shared" si="13"/>
        <v>92.942599999999999</v>
      </c>
      <c r="K105" s="26">
        <f t="shared" si="13"/>
        <v>329.7824</v>
      </c>
      <c r="L105" s="26">
        <f t="shared" si="13"/>
        <v>4.5836399999999999</v>
      </c>
      <c r="M105" s="26">
        <f t="shared" si="13"/>
        <v>0</v>
      </c>
      <c r="N105" s="26">
        <f t="shared" si="13"/>
        <v>0.72655999999999998</v>
      </c>
      <c r="O105" s="26">
        <f t="shared" si="13"/>
        <v>0.347196</v>
      </c>
      <c r="P105" s="26">
        <f t="shared" si="13"/>
        <v>6.1534200000000006</v>
      </c>
      <c r="Q105" s="26">
        <f t="shared" si="13"/>
        <v>39.695999999999998</v>
      </c>
    </row>
    <row r="106" spans="1:17" x14ac:dyDescent="0.25">
      <c r="A106" s="1" t="s">
        <v>29</v>
      </c>
      <c r="B106" s="2"/>
      <c r="C106" s="28">
        <f>C98+C105</f>
        <v>50.536081600000003</v>
      </c>
      <c r="D106" s="28">
        <f t="shared" ref="D106:Q106" si="14">D98+D105</f>
        <v>50.914299999999997</v>
      </c>
      <c r="E106" s="28">
        <f t="shared" si="14"/>
        <v>221.89609199999998</v>
      </c>
      <c r="F106" s="28">
        <f t="shared" si="14"/>
        <v>1556.8709944</v>
      </c>
      <c r="G106" s="28">
        <f t="shared" si="14"/>
        <v>630.27350000000001</v>
      </c>
      <c r="H106" s="28">
        <f t="shared" si="14"/>
        <v>1522.8364999999999</v>
      </c>
      <c r="I106" s="28">
        <f t="shared" si="14"/>
        <v>270.69707</v>
      </c>
      <c r="J106" s="28">
        <f t="shared" si="14"/>
        <v>262.8426</v>
      </c>
      <c r="K106" s="28">
        <f t="shared" si="14"/>
        <v>499.05740000000003</v>
      </c>
      <c r="L106" s="28">
        <f t="shared" si="14"/>
        <v>115.67014</v>
      </c>
      <c r="M106" s="28">
        <f t="shared" si="14"/>
        <v>30.000499999999999</v>
      </c>
      <c r="N106" s="28">
        <f t="shared" si="14"/>
        <v>40.116585000000001</v>
      </c>
      <c r="O106" s="28">
        <f t="shared" si="14"/>
        <v>0.61849599999999993</v>
      </c>
      <c r="P106" s="28">
        <f t="shared" si="14"/>
        <v>7.2549200000000003</v>
      </c>
      <c r="Q106" s="28">
        <f t="shared" si="14"/>
        <v>40.194749999999999</v>
      </c>
    </row>
    <row r="107" spans="1:17" x14ac:dyDescent="0.25">
      <c r="A107" s="4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1:17" x14ac:dyDescent="0.25">
      <c r="A108" s="4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1:17" x14ac:dyDescent="0.25">
      <c r="A109" s="4"/>
      <c r="B109" s="5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1:17" ht="15" customHeight="1" x14ac:dyDescent="0.25">
      <c r="A110" s="62" t="s">
        <v>0</v>
      </c>
      <c r="B110" s="70" t="s">
        <v>1</v>
      </c>
      <c r="C110" s="64" t="s">
        <v>2</v>
      </c>
      <c r="D110" s="65"/>
      <c r="E110" s="66"/>
      <c r="F110" s="70" t="s">
        <v>3</v>
      </c>
      <c r="G110" s="67" t="s">
        <v>4</v>
      </c>
      <c r="H110" s="68"/>
      <c r="I110" s="68"/>
      <c r="J110" s="68"/>
      <c r="K110" s="68"/>
      <c r="L110" s="69"/>
      <c r="M110" s="67" t="s">
        <v>5</v>
      </c>
      <c r="N110" s="68"/>
      <c r="O110" s="68"/>
      <c r="P110" s="68"/>
      <c r="Q110" s="69"/>
    </row>
    <row r="111" spans="1:17" x14ac:dyDescent="0.25">
      <c r="A111" s="63"/>
      <c r="B111" s="71"/>
      <c r="C111" s="7" t="s">
        <v>6</v>
      </c>
      <c r="D111" s="52" t="s">
        <v>7</v>
      </c>
      <c r="E111" s="51" t="s">
        <v>8</v>
      </c>
      <c r="F111" s="71"/>
      <c r="G111" s="7" t="s">
        <v>9</v>
      </c>
      <c r="H111" s="7" t="s">
        <v>10</v>
      </c>
      <c r="I111" s="7" t="s">
        <v>11</v>
      </c>
      <c r="J111" s="7" t="s">
        <v>12</v>
      </c>
      <c r="K111" s="7" t="s">
        <v>13</v>
      </c>
      <c r="L111" s="51" t="s">
        <v>14</v>
      </c>
      <c r="M111" s="7" t="s">
        <v>15</v>
      </c>
      <c r="N111" s="7" t="s">
        <v>16</v>
      </c>
      <c r="O111" s="7" t="s">
        <v>17</v>
      </c>
      <c r="P111" s="7" t="s">
        <v>18</v>
      </c>
      <c r="Q111" s="51" t="s">
        <v>19</v>
      </c>
    </row>
    <row r="112" spans="1:17" x14ac:dyDescent="0.25">
      <c r="A112" s="72" t="s">
        <v>46</v>
      </c>
      <c r="B112" s="73"/>
      <c r="C112" s="15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15"/>
    </row>
    <row r="113" spans="1:17" x14ac:dyDescent="0.25">
      <c r="A113" s="8" t="s">
        <v>21</v>
      </c>
      <c r="B113" s="2"/>
      <c r="C113" s="15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15"/>
    </row>
    <row r="114" spans="1:17" ht="45" x14ac:dyDescent="0.25">
      <c r="A114" s="10" t="s">
        <v>76</v>
      </c>
      <c r="B114" s="11">
        <v>250</v>
      </c>
      <c r="C114" s="25">
        <v>14.3</v>
      </c>
      <c r="D114" s="25">
        <v>15.8</v>
      </c>
      <c r="E114" s="25">
        <v>29.57591</v>
      </c>
      <c r="F114" s="25">
        <v>287.39999999999998</v>
      </c>
      <c r="G114" s="25">
        <v>42.255000000000003</v>
      </c>
      <c r="H114" s="25">
        <v>144.13499999999999</v>
      </c>
      <c r="I114" s="25">
        <v>93.974999999999994</v>
      </c>
      <c r="J114" s="25">
        <v>27</v>
      </c>
      <c r="K114" s="25">
        <v>118.5</v>
      </c>
      <c r="L114" s="25">
        <v>0.42850000000000005</v>
      </c>
      <c r="M114" s="25">
        <v>42.5</v>
      </c>
      <c r="N114" s="25">
        <v>5.6899999999999999E-2</v>
      </c>
      <c r="O114" s="25">
        <v>0.13170000000000001</v>
      </c>
      <c r="P114" s="25">
        <v>0.60799999999999998</v>
      </c>
      <c r="Q114" s="25">
        <v>0.97499999999999998</v>
      </c>
    </row>
    <row r="115" spans="1:17" x14ac:dyDescent="0.25">
      <c r="A115" s="41" t="s">
        <v>93</v>
      </c>
      <c r="B115" s="47">
        <v>60</v>
      </c>
      <c r="C115" s="46">
        <v>5.0999999999999996</v>
      </c>
      <c r="D115" s="45">
        <v>4.5999999999999996</v>
      </c>
      <c r="E115" s="45">
        <v>0.3</v>
      </c>
      <c r="F115" s="45">
        <v>62.8</v>
      </c>
      <c r="G115" s="45">
        <v>0.2</v>
      </c>
      <c r="H115" s="45">
        <v>0.1</v>
      </c>
      <c r="I115" s="45">
        <v>22</v>
      </c>
      <c r="J115" s="45">
        <v>4.8</v>
      </c>
      <c r="K115" s="45">
        <v>76.8</v>
      </c>
      <c r="L115" s="45">
        <v>1</v>
      </c>
      <c r="M115" s="45">
        <v>100</v>
      </c>
      <c r="N115" s="45">
        <v>0</v>
      </c>
      <c r="O115" s="45">
        <v>0</v>
      </c>
      <c r="P115" s="45">
        <v>0.2</v>
      </c>
      <c r="Q115" s="46">
        <v>0</v>
      </c>
    </row>
    <row r="116" spans="1:17" ht="22.5" x14ac:dyDescent="0.25">
      <c r="A116" s="23" t="s">
        <v>77</v>
      </c>
      <c r="B116" s="24">
        <v>200</v>
      </c>
      <c r="C116" s="30">
        <v>0.71250000000000002</v>
      </c>
      <c r="D116" s="31">
        <v>7.5200000000000003E-2</v>
      </c>
      <c r="E116" s="31">
        <v>26.52195</v>
      </c>
      <c r="F116" s="31">
        <v>109.6146</v>
      </c>
      <c r="G116" s="31">
        <v>13.574999999999999</v>
      </c>
      <c r="H116" s="31">
        <v>255.22499999999999</v>
      </c>
      <c r="I116" s="31">
        <v>24.524999999999999</v>
      </c>
      <c r="J116" s="31">
        <v>14.7</v>
      </c>
      <c r="K116" s="31">
        <v>27.5</v>
      </c>
      <c r="L116" s="31">
        <v>0.67249999999999999</v>
      </c>
      <c r="M116" s="31">
        <v>0</v>
      </c>
      <c r="N116" s="31">
        <v>2.5000000000000001E-2</v>
      </c>
      <c r="O116" s="31">
        <v>2.8000000000000001E-2</v>
      </c>
      <c r="P116" s="31">
        <v>0.35</v>
      </c>
      <c r="Q116" s="30">
        <v>0.4</v>
      </c>
    </row>
    <row r="117" spans="1:17" x14ac:dyDescent="0.25">
      <c r="A117" s="13" t="s">
        <v>64</v>
      </c>
      <c r="B117" s="2">
        <v>50</v>
      </c>
      <c r="C117" s="27">
        <v>1.86</v>
      </c>
      <c r="D117" s="26">
        <v>0.18</v>
      </c>
      <c r="E117" s="26">
        <v>12.36</v>
      </c>
      <c r="F117" s="26">
        <v>12.4</v>
      </c>
      <c r="G117" s="26">
        <v>78.03</v>
      </c>
      <c r="H117" s="26">
        <v>24.51</v>
      </c>
      <c r="I117" s="26">
        <v>4.21</v>
      </c>
      <c r="J117" s="26">
        <v>3.19</v>
      </c>
      <c r="K117" s="26">
        <v>17.37</v>
      </c>
      <c r="L117" s="26">
        <v>0.24</v>
      </c>
      <c r="M117" s="26">
        <v>0</v>
      </c>
      <c r="N117" s="26">
        <v>3.3599999999999998E-2</v>
      </c>
      <c r="O117" s="26">
        <v>9.1999999999999998E-3</v>
      </c>
      <c r="P117" s="26">
        <v>0.254</v>
      </c>
      <c r="Q117" s="27">
        <v>0</v>
      </c>
    </row>
    <row r="118" spans="1:17" x14ac:dyDescent="0.25">
      <c r="A118" s="16" t="s">
        <v>25</v>
      </c>
      <c r="B118" s="2"/>
      <c r="C118" s="26">
        <f t="shared" ref="C118:Q118" si="15">SUM(C114:C117)</f>
        <v>21.972499999999997</v>
      </c>
      <c r="D118" s="26">
        <f t="shared" si="15"/>
        <v>20.655199999999997</v>
      </c>
      <c r="E118" s="26">
        <f t="shared" si="15"/>
        <v>68.757859999999994</v>
      </c>
      <c r="F118" s="26">
        <f t="shared" si="15"/>
        <v>472.21459999999996</v>
      </c>
      <c r="G118" s="26">
        <f t="shared" si="15"/>
        <v>134.06</v>
      </c>
      <c r="H118" s="26">
        <f t="shared" si="15"/>
        <v>423.96999999999997</v>
      </c>
      <c r="I118" s="26">
        <f t="shared" si="15"/>
        <v>144.71</v>
      </c>
      <c r="J118" s="26">
        <f t="shared" si="15"/>
        <v>49.69</v>
      </c>
      <c r="K118" s="26">
        <f t="shared" si="15"/>
        <v>240.17000000000002</v>
      </c>
      <c r="L118" s="26">
        <f t="shared" si="15"/>
        <v>2.3410000000000002</v>
      </c>
      <c r="M118" s="26">
        <f t="shared" si="15"/>
        <v>142.5</v>
      </c>
      <c r="N118" s="26">
        <f t="shared" si="15"/>
        <v>0.11549999999999999</v>
      </c>
      <c r="O118" s="26">
        <f t="shared" si="15"/>
        <v>0.16889999999999999</v>
      </c>
      <c r="P118" s="26">
        <f t="shared" si="15"/>
        <v>1.4119999999999999</v>
      </c>
      <c r="Q118" s="26">
        <f t="shared" si="15"/>
        <v>1.375</v>
      </c>
    </row>
    <row r="119" spans="1:17" x14ac:dyDescent="0.25">
      <c r="A119" s="17" t="s">
        <v>26</v>
      </c>
      <c r="B119" s="2"/>
      <c r="C119" s="15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15"/>
    </row>
    <row r="120" spans="1:17" ht="45" x14ac:dyDescent="0.25">
      <c r="A120" s="13" t="s">
        <v>78</v>
      </c>
      <c r="B120" s="2">
        <v>300</v>
      </c>
      <c r="C120" s="27">
        <v>8.3269273333333338</v>
      </c>
      <c r="D120" s="26">
        <v>18.8</v>
      </c>
      <c r="E120" s="26">
        <v>23.207305333333338</v>
      </c>
      <c r="F120" s="26">
        <v>386.2</v>
      </c>
      <c r="G120" s="26">
        <v>29.754333333333335</v>
      </c>
      <c r="H120" s="26">
        <v>524.85400000000004</v>
      </c>
      <c r="I120" s="26">
        <v>26.676000000000005</v>
      </c>
      <c r="J120" s="26">
        <v>32.072000000000003</v>
      </c>
      <c r="K120" s="26">
        <v>123.78866666666667</v>
      </c>
      <c r="L120" s="26">
        <v>1.8840666666666666</v>
      </c>
      <c r="M120" s="26">
        <v>12.5</v>
      </c>
      <c r="N120" s="26">
        <v>0.14809000000000003</v>
      </c>
      <c r="O120" s="26">
        <v>0.13321333333333332</v>
      </c>
      <c r="P120" s="26">
        <v>2.4050666666666665</v>
      </c>
      <c r="Q120" s="27">
        <v>42.8</v>
      </c>
    </row>
    <row r="121" spans="1:17" ht="22.5" x14ac:dyDescent="0.25">
      <c r="A121" s="13" t="s">
        <v>79</v>
      </c>
      <c r="B121" s="2">
        <v>50</v>
      </c>
      <c r="C121" s="30">
        <v>12.807749999999999</v>
      </c>
      <c r="D121" s="31">
        <v>15.336350000000001</v>
      </c>
      <c r="E121" s="31">
        <v>8.8084164999999981</v>
      </c>
      <c r="F121" s="31">
        <v>224.5</v>
      </c>
      <c r="G121" s="31">
        <v>822.5</v>
      </c>
      <c r="H121" s="31">
        <v>248.25</v>
      </c>
      <c r="I121" s="31">
        <v>31.712499999999999</v>
      </c>
      <c r="J121" s="31">
        <v>24.463750000000001</v>
      </c>
      <c r="K121" s="31">
        <v>147.23750000000001</v>
      </c>
      <c r="L121" s="31">
        <v>1.0191250000000001</v>
      </c>
      <c r="M121" s="31">
        <v>35.375</v>
      </c>
      <c r="N121" s="31">
        <v>1.5846250000000002</v>
      </c>
      <c r="O121" s="31">
        <v>0.12276250000000002</v>
      </c>
      <c r="P121" s="31">
        <v>2.7617499999999997</v>
      </c>
      <c r="Q121" s="30">
        <v>1.2362500000000001</v>
      </c>
    </row>
    <row r="122" spans="1:17" ht="22.5" x14ac:dyDescent="0.25">
      <c r="A122" s="13" t="s">
        <v>31</v>
      </c>
      <c r="B122" s="2">
        <v>150</v>
      </c>
      <c r="C122" s="27">
        <v>2.0426199999999999</v>
      </c>
      <c r="D122" s="26">
        <v>2.9563600000000001</v>
      </c>
      <c r="E122" s="26">
        <v>13.365170000000001</v>
      </c>
      <c r="F122" s="26">
        <v>188.2</v>
      </c>
      <c r="G122" s="26">
        <v>12.3</v>
      </c>
      <c r="H122" s="26">
        <v>508.59</v>
      </c>
      <c r="I122" s="26">
        <v>27.39</v>
      </c>
      <c r="J122" s="26">
        <v>21.765000000000001</v>
      </c>
      <c r="K122" s="26">
        <v>64.14</v>
      </c>
      <c r="L122" s="26">
        <v>0.79150000000000009</v>
      </c>
      <c r="M122" s="26">
        <v>17</v>
      </c>
      <c r="N122" s="26">
        <v>0.10895000000000001</v>
      </c>
      <c r="O122" s="26">
        <v>8.6550000000000002E-2</v>
      </c>
      <c r="P122" s="26">
        <v>1.1299999999999999</v>
      </c>
      <c r="Q122" s="27">
        <v>17.295000000000002</v>
      </c>
    </row>
    <row r="123" spans="1:17" ht="33.75" x14ac:dyDescent="0.25">
      <c r="A123" s="23" t="s">
        <v>90</v>
      </c>
      <c r="B123" s="24">
        <v>100</v>
      </c>
      <c r="C123" s="30">
        <v>2.1</v>
      </c>
      <c r="D123" s="31">
        <v>8.1</v>
      </c>
      <c r="E123" s="31">
        <v>9.8000000000000007</v>
      </c>
      <c r="F123" s="31">
        <v>121.6</v>
      </c>
      <c r="G123" s="31">
        <v>0.2</v>
      </c>
      <c r="H123" s="31">
        <v>0.1</v>
      </c>
      <c r="I123" s="31">
        <v>43</v>
      </c>
      <c r="J123" s="31">
        <v>21.8</v>
      </c>
      <c r="K123" s="31">
        <v>43.7</v>
      </c>
      <c r="L123" s="31">
        <v>0.7</v>
      </c>
      <c r="M123" s="31">
        <v>0</v>
      </c>
      <c r="N123" s="31">
        <v>0.4</v>
      </c>
      <c r="O123" s="31">
        <v>0.1</v>
      </c>
      <c r="P123" s="31">
        <v>0.1</v>
      </c>
      <c r="Q123" s="30">
        <v>0</v>
      </c>
    </row>
    <row r="124" spans="1:17" x14ac:dyDescent="0.25">
      <c r="A124" s="13" t="s">
        <v>80</v>
      </c>
      <c r="B124" s="2">
        <v>200</v>
      </c>
      <c r="C124" s="27">
        <v>0.38285000000000002</v>
      </c>
      <c r="D124" s="26">
        <v>0.13818000000000003</v>
      </c>
      <c r="E124" s="26">
        <v>22.75</v>
      </c>
      <c r="F124" s="26">
        <v>93.775020000000012</v>
      </c>
      <c r="G124" s="26">
        <v>2.0699999999999998</v>
      </c>
      <c r="H124" s="26">
        <v>17.010000000000002</v>
      </c>
      <c r="I124" s="26">
        <v>9.4</v>
      </c>
      <c r="J124" s="26">
        <v>2.54</v>
      </c>
      <c r="K124" s="26">
        <v>3.24</v>
      </c>
      <c r="L124" s="26">
        <v>0.40199999999999997</v>
      </c>
      <c r="M124" s="26">
        <v>0</v>
      </c>
      <c r="N124" s="26">
        <v>9.8000000000000014E-3</v>
      </c>
      <c r="O124" s="26">
        <v>3.1399999999999997E-2</v>
      </c>
      <c r="P124" s="26">
        <v>0.127</v>
      </c>
      <c r="Q124" s="27">
        <v>102.8</v>
      </c>
    </row>
    <row r="125" spans="1:17" x14ac:dyDescent="0.25">
      <c r="A125" s="13" t="s">
        <v>64</v>
      </c>
      <c r="B125" s="2">
        <v>60</v>
      </c>
      <c r="C125" s="27">
        <v>4.9000000000000004</v>
      </c>
      <c r="D125" s="26">
        <v>0.5</v>
      </c>
      <c r="E125" s="26">
        <v>58.6</v>
      </c>
      <c r="F125" s="26">
        <v>58.618000000000002</v>
      </c>
      <c r="G125" s="26">
        <v>78.03</v>
      </c>
      <c r="H125" s="26">
        <v>24.51</v>
      </c>
      <c r="I125" s="26">
        <v>4.21</v>
      </c>
      <c r="J125" s="26">
        <v>3.19</v>
      </c>
      <c r="K125" s="26">
        <v>17.37</v>
      </c>
      <c r="L125" s="26">
        <v>0.24</v>
      </c>
      <c r="M125" s="26">
        <v>0</v>
      </c>
      <c r="N125" s="26">
        <v>3.3599999999999998E-2</v>
      </c>
      <c r="O125" s="26">
        <v>9.1999999999999998E-3</v>
      </c>
      <c r="P125" s="26">
        <v>0.254</v>
      </c>
      <c r="Q125" s="27">
        <v>0</v>
      </c>
    </row>
    <row r="126" spans="1:17" x14ac:dyDescent="0.25">
      <c r="A126" s="16" t="s">
        <v>25</v>
      </c>
      <c r="B126" s="2"/>
      <c r="C126" s="26">
        <f t="shared" ref="C126:Q126" si="16">SUM(C120:C125)</f>
        <v>30.560147333333333</v>
      </c>
      <c r="D126" s="26">
        <f t="shared" si="16"/>
        <v>45.830889999999997</v>
      </c>
      <c r="E126" s="26">
        <f t="shared" si="16"/>
        <v>136.53089183333333</v>
      </c>
      <c r="F126" s="26">
        <f t="shared" si="16"/>
        <v>1072.8930200000002</v>
      </c>
      <c r="G126" s="26">
        <f t="shared" si="16"/>
        <v>944.85433333333333</v>
      </c>
      <c r="H126" s="26">
        <f t="shared" si="16"/>
        <v>1323.3139999999999</v>
      </c>
      <c r="I126" s="26">
        <f t="shared" si="16"/>
        <v>142.38850000000002</v>
      </c>
      <c r="J126" s="26">
        <f t="shared" si="16"/>
        <v>105.83075000000001</v>
      </c>
      <c r="K126" s="26">
        <f t="shared" si="16"/>
        <v>399.47616666666664</v>
      </c>
      <c r="L126" s="26">
        <f t="shared" si="16"/>
        <v>5.036691666666667</v>
      </c>
      <c r="M126" s="26">
        <f t="shared" si="16"/>
        <v>64.875</v>
      </c>
      <c r="N126" s="26">
        <f t="shared" si="16"/>
        <v>2.2850649999999999</v>
      </c>
      <c r="O126" s="26">
        <f t="shared" si="16"/>
        <v>0.48312583333333337</v>
      </c>
      <c r="P126" s="26">
        <f t="shared" si="16"/>
        <v>6.7778166666666646</v>
      </c>
      <c r="Q126" s="26">
        <f t="shared" si="16"/>
        <v>164.13124999999999</v>
      </c>
    </row>
    <row r="127" spans="1:17" x14ac:dyDescent="0.25">
      <c r="A127" s="20" t="s">
        <v>29</v>
      </c>
      <c r="B127" s="19"/>
      <c r="C127" s="49">
        <f>C118+C126</f>
        <v>52.53264733333333</v>
      </c>
      <c r="D127" s="49">
        <f t="shared" ref="D127:Q127" si="17">D118+D126</f>
        <v>66.48608999999999</v>
      </c>
      <c r="E127" s="49">
        <f t="shared" si="17"/>
        <v>205.28875183333332</v>
      </c>
      <c r="F127" s="49">
        <f t="shared" si="17"/>
        <v>1545.1076200000002</v>
      </c>
      <c r="G127" s="49">
        <f t="shared" si="17"/>
        <v>1078.9143333333334</v>
      </c>
      <c r="H127" s="49">
        <f t="shared" si="17"/>
        <v>1747.2839999999999</v>
      </c>
      <c r="I127" s="49">
        <f t="shared" si="17"/>
        <v>287.09850000000006</v>
      </c>
      <c r="J127" s="49">
        <f t="shared" si="17"/>
        <v>155.52075000000002</v>
      </c>
      <c r="K127" s="49">
        <f t="shared" si="17"/>
        <v>639.64616666666666</v>
      </c>
      <c r="L127" s="49">
        <f t="shared" si="17"/>
        <v>7.3776916666666672</v>
      </c>
      <c r="M127" s="49">
        <f t="shared" si="17"/>
        <v>207.375</v>
      </c>
      <c r="N127" s="49">
        <f t="shared" si="17"/>
        <v>2.4005649999999998</v>
      </c>
      <c r="O127" s="49">
        <f t="shared" si="17"/>
        <v>0.6520258333333333</v>
      </c>
      <c r="P127" s="49">
        <f t="shared" si="17"/>
        <v>8.1898166666666654</v>
      </c>
      <c r="Q127" s="49">
        <f t="shared" si="17"/>
        <v>165.50624999999999</v>
      </c>
    </row>
    <row r="128" spans="1:17" x14ac:dyDescent="0.25">
      <c r="A128" s="4"/>
      <c r="B128" s="5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1:17" x14ac:dyDescent="0.25">
      <c r="A129" s="4"/>
      <c r="B129" s="5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1:17" x14ac:dyDescent="0.25">
      <c r="A130" s="4"/>
      <c r="B130" s="5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1:17" ht="15" customHeight="1" x14ac:dyDescent="0.25">
      <c r="A131" s="62" t="s">
        <v>0</v>
      </c>
      <c r="B131" s="70" t="s">
        <v>1</v>
      </c>
      <c r="C131" s="64" t="s">
        <v>2</v>
      </c>
      <c r="D131" s="65"/>
      <c r="E131" s="66"/>
      <c r="F131" s="70" t="s">
        <v>3</v>
      </c>
      <c r="G131" s="67" t="s">
        <v>4</v>
      </c>
      <c r="H131" s="68"/>
      <c r="I131" s="68"/>
      <c r="J131" s="68"/>
      <c r="K131" s="68"/>
      <c r="L131" s="69"/>
      <c r="M131" s="67" t="s">
        <v>5</v>
      </c>
      <c r="N131" s="68"/>
      <c r="O131" s="68"/>
      <c r="P131" s="68"/>
      <c r="Q131" s="69"/>
    </row>
    <row r="132" spans="1:17" x14ac:dyDescent="0.25">
      <c r="A132" s="63"/>
      <c r="B132" s="71"/>
      <c r="C132" s="7" t="s">
        <v>6</v>
      </c>
      <c r="D132" s="52" t="s">
        <v>7</v>
      </c>
      <c r="E132" s="51" t="s">
        <v>8</v>
      </c>
      <c r="F132" s="71"/>
      <c r="G132" s="7" t="s">
        <v>9</v>
      </c>
      <c r="H132" s="7" t="s">
        <v>10</v>
      </c>
      <c r="I132" s="7" t="s">
        <v>11</v>
      </c>
      <c r="J132" s="7" t="s">
        <v>12</v>
      </c>
      <c r="K132" s="7" t="s">
        <v>13</v>
      </c>
      <c r="L132" s="51" t="s">
        <v>14</v>
      </c>
      <c r="M132" s="7" t="s">
        <v>15</v>
      </c>
      <c r="N132" s="7" t="s">
        <v>16</v>
      </c>
      <c r="O132" s="7" t="s">
        <v>17</v>
      </c>
      <c r="P132" s="7" t="s">
        <v>18</v>
      </c>
      <c r="Q132" s="51" t="s">
        <v>19</v>
      </c>
    </row>
    <row r="133" spans="1:17" x14ac:dyDescent="0.25">
      <c r="A133" s="72" t="s">
        <v>47</v>
      </c>
      <c r="B133" s="73"/>
      <c r="C133" s="15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15"/>
    </row>
    <row r="134" spans="1:17" x14ac:dyDescent="0.25">
      <c r="A134" s="8" t="s">
        <v>21</v>
      </c>
      <c r="B134" s="2"/>
      <c r="C134" s="15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15"/>
    </row>
    <row r="135" spans="1:17" ht="22.5" x14ac:dyDescent="0.25">
      <c r="A135" s="23" t="s">
        <v>81</v>
      </c>
      <c r="B135" s="24">
        <v>250</v>
      </c>
      <c r="C135" s="30">
        <v>12.012824</v>
      </c>
      <c r="D135" s="31">
        <v>19.438991000000001</v>
      </c>
      <c r="E135" s="31">
        <v>6.0603383749999997</v>
      </c>
      <c r="F135" s="31">
        <v>247.24356849999998</v>
      </c>
      <c r="G135" s="31">
        <v>54.955374999999997</v>
      </c>
      <c r="H135" s="31">
        <v>317.35250000000002</v>
      </c>
      <c r="I135" s="31">
        <v>42.567250000000001</v>
      </c>
      <c r="J135" s="31">
        <v>21.454499999999999</v>
      </c>
      <c r="K135" s="31">
        <v>146.70512500000001</v>
      </c>
      <c r="L135" s="31">
        <v>1.9764499999999998</v>
      </c>
      <c r="M135" s="31">
        <v>44.6875</v>
      </c>
      <c r="N135" s="31">
        <v>6.6628750000000014E-2</v>
      </c>
      <c r="O135" s="31">
        <v>0.1407175</v>
      </c>
      <c r="P135" s="31">
        <v>2.9560875000000002</v>
      </c>
      <c r="Q135" s="30">
        <v>10.436875000000001</v>
      </c>
    </row>
    <row r="136" spans="1:17" ht="33.75" x14ac:dyDescent="0.25">
      <c r="A136" s="23" t="s">
        <v>91</v>
      </c>
      <c r="B136" s="24">
        <v>100</v>
      </c>
      <c r="C136" s="30">
        <v>2.1</v>
      </c>
      <c r="D136" s="31">
        <v>8.1</v>
      </c>
      <c r="E136" s="31">
        <v>9.8000000000000007</v>
      </c>
      <c r="F136" s="31">
        <v>121.6</v>
      </c>
      <c r="G136" s="31">
        <v>0.2</v>
      </c>
      <c r="H136" s="31">
        <v>0.1</v>
      </c>
      <c r="I136" s="31">
        <v>43</v>
      </c>
      <c r="J136" s="31">
        <v>21.8</v>
      </c>
      <c r="K136" s="31">
        <v>43.7</v>
      </c>
      <c r="L136" s="31">
        <v>0.7</v>
      </c>
      <c r="M136" s="31">
        <v>0</v>
      </c>
      <c r="N136" s="31">
        <v>0.4</v>
      </c>
      <c r="O136" s="31">
        <v>0.1</v>
      </c>
      <c r="P136" s="31">
        <v>0.1</v>
      </c>
      <c r="Q136" s="30">
        <v>0</v>
      </c>
    </row>
    <row r="137" spans="1:17" ht="22.5" x14ac:dyDescent="0.25">
      <c r="A137" s="10" t="s">
        <v>82</v>
      </c>
      <c r="B137" s="2" t="s">
        <v>105</v>
      </c>
      <c r="C137" s="27">
        <v>1.96</v>
      </c>
      <c r="D137" s="26">
        <v>0.18</v>
      </c>
      <c r="E137" s="26">
        <v>26.68</v>
      </c>
      <c r="F137" s="26">
        <v>113.81800000000001</v>
      </c>
      <c r="G137" s="26">
        <v>78.430000000000007</v>
      </c>
      <c r="H137" s="26">
        <v>54.91</v>
      </c>
      <c r="I137" s="26">
        <v>6.61</v>
      </c>
      <c r="J137" s="26">
        <v>4.99</v>
      </c>
      <c r="K137" s="26">
        <v>20.97</v>
      </c>
      <c r="L137" s="26">
        <v>0.32</v>
      </c>
      <c r="M137" s="26">
        <v>0</v>
      </c>
      <c r="N137" s="26">
        <v>3.56E-2</v>
      </c>
      <c r="O137" s="26">
        <v>1.32E-2</v>
      </c>
      <c r="P137" s="26">
        <v>0.29399999999999998</v>
      </c>
      <c r="Q137" s="27">
        <v>0.48</v>
      </c>
    </row>
    <row r="138" spans="1:17" x14ac:dyDescent="0.25">
      <c r="A138" s="13" t="s">
        <v>49</v>
      </c>
      <c r="B138" s="2">
        <v>200</v>
      </c>
      <c r="C138" s="27">
        <v>1.5509999999999999</v>
      </c>
      <c r="D138" s="26">
        <v>1.5848800000000001</v>
      </c>
      <c r="E138" s="26">
        <v>2.1749000000000001</v>
      </c>
      <c r="F138" s="26">
        <v>29.167520000000003</v>
      </c>
      <c r="G138" s="26">
        <v>25.82</v>
      </c>
      <c r="H138" s="26">
        <v>97.8</v>
      </c>
      <c r="I138" s="26">
        <v>64.95</v>
      </c>
      <c r="J138" s="26">
        <v>11.4</v>
      </c>
      <c r="K138" s="26">
        <v>53.24</v>
      </c>
      <c r="L138" s="26">
        <v>0.87</v>
      </c>
      <c r="M138" s="26">
        <v>15.000500000000001</v>
      </c>
      <c r="N138" s="26">
        <v>2.07E-2</v>
      </c>
      <c r="O138" s="26">
        <v>8.5000000000000006E-2</v>
      </c>
      <c r="P138" s="26">
        <v>0.13</v>
      </c>
      <c r="Q138" s="27">
        <v>0.75</v>
      </c>
    </row>
    <row r="139" spans="1:17" x14ac:dyDescent="0.25">
      <c r="A139" s="16" t="s">
        <v>25</v>
      </c>
      <c r="B139" s="2"/>
      <c r="C139" s="26">
        <f t="shared" ref="C139:Q139" si="18">SUM(C135:C138)</f>
        <v>17.623823999999999</v>
      </c>
      <c r="D139" s="26">
        <f t="shared" si="18"/>
        <v>29.303871000000001</v>
      </c>
      <c r="E139" s="26">
        <f t="shared" si="18"/>
        <v>44.715238375000006</v>
      </c>
      <c r="F139" s="26">
        <f t="shared" si="18"/>
        <v>511.82908849999995</v>
      </c>
      <c r="G139" s="26">
        <f t="shared" si="18"/>
        <v>159.40537499999999</v>
      </c>
      <c r="H139" s="26">
        <f t="shared" si="18"/>
        <v>470.16250000000008</v>
      </c>
      <c r="I139" s="26">
        <f t="shared" si="18"/>
        <v>157.12725</v>
      </c>
      <c r="J139" s="26">
        <f t="shared" si="18"/>
        <v>59.644500000000001</v>
      </c>
      <c r="K139" s="26">
        <f t="shared" si="18"/>
        <v>264.61512499999998</v>
      </c>
      <c r="L139" s="26">
        <f t="shared" si="18"/>
        <v>3.8664499999999999</v>
      </c>
      <c r="M139" s="26">
        <f t="shared" si="18"/>
        <v>59.688000000000002</v>
      </c>
      <c r="N139" s="26">
        <f t="shared" si="18"/>
        <v>0.52292875000000005</v>
      </c>
      <c r="O139" s="26">
        <f t="shared" si="18"/>
        <v>0.33891750000000004</v>
      </c>
      <c r="P139" s="26">
        <f t="shared" si="18"/>
        <v>3.4800875000000002</v>
      </c>
      <c r="Q139" s="26">
        <f t="shared" si="18"/>
        <v>11.666875000000001</v>
      </c>
    </row>
    <row r="140" spans="1:17" x14ac:dyDescent="0.25">
      <c r="A140" s="17" t="s">
        <v>26</v>
      </c>
      <c r="B140" s="2"/>
      <c r="C140" s="15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15"/>
    </row>
    <row r="141" spans="1:17" ht="33.75" x14ac:dyDescent="0.25">
      <c r="A141" s="13" t="s">
        <v>83</v>
      </c>
      <c r="B141" s="2">
        <v>300</v>
      </c>
      <c r="C141" s="27">
        <v>13.1</v>
      </c>
      <c r="D141" s="26">
        <v>14.4</v>
      </c>
      <c r="E141" s="26">
        <v>11.793391999999999</v>
      </c>
      <c r="F141" s="26">
        <v>377</v>
      </c>
      <c r="G141" s="26">
        <v>27.916</v>
      </c>
      <c r="H141" s="26">
        <v>339.14</v>
      </c>
      <c r="I141" s="26">
        <v>47.94</v>
      </c>
      <c r="J141" s="26">
        <v>26.28</v>
      </c>
      <c r="K141" s="26">
        <v>79.496000000000009</v>
      </c>
      <c r="L141" s="26">
        <v>1.2912000000000001</v>
      </c>
      <c r="M141" s="26">
        <v>6</v>
      </c>
      <c r="N141" s="26">
        <v>7.6840000000000019E-2</v>
      </c>
      <c r="O141" s="26">
        <v>6.1120000000000001E-2</v>
      </c>
      <c r="P141" s="26">
        <v>0.61920000000000008</v>
      </c>
      <c r="Q141" s="27">
        <v>14.41</v>
      </c>
    </row>
    <row r="142" spans="1:17" x14ac:dyDescent="0.25">
      <c r="A142" s="13" t="s">
        <v>48</v>
      </c>
      <c r="B142" s="2">
        <v>250</v>
      </c>
      <c r="C142" s="27">
        <v>13.495711600000002</v>
      </c>
      <c r="D142" s="26">
        <v>16.600000000000001</v>
      </c>
      <c r="E142" s="26">
        <v>17.496661</v>
      </c>
      <c r="F142" s="26">
        <v>255.08429840000002</v>
      </c>
      <c r="G142" s="26">
        <v>180.26900000000001</v>
      </c>
      <c r="H142" s="26">
        <v>818.66</v>
      </c>
      <c r="I142" s="26">
        <v>23.675999999999998</v>
      </c>
      <c r="J142" s="26">
        <v>41.317999999999998</v>
      </c>
      <c r="K142" s="26">
        <v>188.97839999999999</v>
      </c>
      <c r="L142" s="26">
        <v>2.8409400000000002</v>
      </c>
      <c r="M142" s="26">
        <v>0</v>
      </c>
      <c r="N142" s="26">
        <v>0.17032</v>
      </c>
      <c r="O142" s="26">
        <v>0.17305600000000004</v>
      </c>
      <c r="P142" s="26">
        <v>4.3439200000000007</v>
      </c>
      <c r="Q142" s="27">
        <v>22.346</v>
      </c>
    </row>
    <row r="143" spans="1:17" x14ac:dyDescent="0.25">
      <c r="A143" s="13" t="s">
        <v>100</v>
      </c>
      <c r="B143" s="2">
        <v>15</v>
      </c>
      <c r="C143" s="44">
        <v>9.1999999999999993</v>
      </c>
      <c r="D143" s="43">
        <v>2.8</v>
      </c>
      <c r="E143" s="43">
        <v>115.5</v>
      </c>
      <c r="F143" s="45">
        <v>154.5</v>
      </c>
      <c r="G143" s="45">
        <v>0</v>
      </c>
      <c r="H143" s="45">
        <v>0</v>
      </c>
      <c r="I143" s="45">
        <v>0</v>
      </c>
      <c r="J143" s="45">
        <v>0</v>
      </c>
      <c r="K143" s="45">
        <v>0</v>
      </c>
      <c r="L143" s="45">
        <v>0</v>
      </c>
      <c r="M143" s="45">
        <v>0</v>
      </c>
      <c r="N143" s="45">
        <v>0</v>
      </c>
      <c r="O143" s="45">
        <v>0</v>
      </c>
      <c r="P143" s="45">
        <v>0</v>
      </c>
      <c r="Q143" s="46">
        <v>0</v>
      </c>
    </row>
    <row r="144" spans="1:17" ht="22.5" x14ac:dyDescent="0.25">
      <c r="A144" s="36" t="s">
        <v>41</v>
      </c>
      <c r="B144" s="37">
        <v>200</v>
      </c>
      <c r="C144" s="38">
        <v>0.56999999999999995</v>
      </c>
      <c r="D144" s="39">
        <v>7.9899999999999999E-2</v>
      </c>
      <c r="E144" s="39">
        <v>28.633150000000001</v>
      </c>
      <c r="F144" s="39">
        <v>117.5317</v>
      </c>
      <c r="G144" s="39">
        <v>2.5499999999999998</v>
      </c>
      <c r="H144" s="39">
        <v>202.25</v>
      </c>
      <c r="I144" s="39">
        <v>23.5</v>
      </c>
      <c r="J144" s="39">
        <v>15.15</v>
      </c>
      <c r="K144" s="39">
        <v>19.899999999999999</v>
      </c>
      <c r="L144" s="39">
        <v>0.76</v>
      </c>
      <c r="M144" s="39">
        <v>0</v>
      </c>
      <c r="N144" s="39">
        <v>8.5000000000000006E-3</v>
      </c>
      <c r="O144" s="39">
        <v>2.2000000000000002E-2</v>
      </c>
      <c r="P144" s="39">
        <v>0.29499999999999998</v>
      </c>
      <c r="Q144" s="38">
        <v>0.85</v>
      </c>
    </row>
    <row r="145" spans="1:17" x14ac:dyDescent="0.25">
      <c r="A145" s="13" t="s">
        <v>64</v>
      </c>
      <c r="B145" s="2">
        <v>60</v>
      </c>
      <c r="C145" s="27">
        <v>4.9000000000000004</v>
      </c>
      <c r="D145" s="26">
        <v>0.18</v>
      </c>
      <c r="E145" s="26">
        <v>58.6</v>
      </c>
      <c r="F145" s="26">
        <v>58.618000000000002</v>
      </c>
      <c r="G145" s="26">
        <v>78.03</v>
      </c>
      <c r="H145" s="26">
        <v>24.51</v>
      </c>
      <c r="I145" s="26">
        <v>4.21</v>
      </c>
      <c r="J145" s="26">
        <v>3.19</v>
      </c>
      <c r="K145" s="26">
        <v>17.37</v>
      </c>
      <c r="L145" s="26">
        <v>0.24</v>
      </c>
      <c r="M145" s="26">
        <v>0</v>
      </c>
      <c r="N145" s="26">
        <v>3.3599999999999998E-2</v>
      </c>
      <c r="O145" s="26">
        <v>9.1999999999999998E-3</v>
      </c>
      <c r="P145" s="26">
        <v>0.254</v>
      </c>
      <c r="Q145" s="27">
        <v>0</v>
      </c>
    </row>
    <row r="146" spans="1:17" x14ac:dyDescent="0.25">
      <c r="A146" s="16" t="s">
        <v>25</v>
      </c>
      <c r="B146" s="2"/>
      <c r="C146" s="26">
        <f t="shared" ref="C146:Q146" si="19">SUM(C141:C145)</f>
        <v>41.265711600000003</v>
      </c>
      <c r="D146" s="26">
        <f t="shared" si="19"/>
        <v>34.059899999999999</v>
      </c>
      <c r="E146" s="26">
        <f t="shared" si="19"/>
        <v>232.023203</v>
      </c>
      <c r="F146" s="26">
        <f t="shared" si="19"/>
        <v>962.73399840000013</v>
      </c>
      <c r="G146" s="26">
        <f t="shared" si="19"/>
        <v>288.76499999999999</v>
      </c>
      <c r="H146" s="26">
        <f t="shared" si="19"/>
        <v>1384.56</v>
      </c>
      <c r="I146" s="26">
        <f t="shared" si="19"/>
        <v>99.325999999999993</v>
      </c>
      <c r="J146" s="26">
        <f t="shared" si="19"/>
        <v>85.938000000000002</v>
      </c>
      <c r="K146" s="26">
        <f t="shared" si="19"/>
        <v>305.74439999999998</v>
      </c>
      <c r="L146" s="26">
        <f t="shared" si="19"/>
        <v>5.1321400000000006</v>
      </c>
      <c r="M146" s="26">
        <f t="shared" si="19"/>
        <v>6</v>
      </c>
      <c r="N146" s="26">
        <f t="shared" si="19"/>
        <v>0.28926000000000002</v>
      </c>
      <c r="O146" s="26">
        <f t="shared" si="19"/>
        <v>0.26537600000000006</v>
      </c>
      <c r="P146" s="26">
        <f t="shared" si="19"/>
        <v>5.5121200000000012</v>
      </c>
      <c r="Q146" s="26">
        <f t="shared" si="19"/>
        <v>37.606000000000002</v>
      </c>
    </row>
    <row r="147" spans="1:17" x14ac:dyDescent="0.25">
      <c r="A147" s="20" t="s">
        <v>29</v>
      </c>
      <c r="B147" s="19"/>
      <c r="C147" s="49">
        <f>C139+C146</f>
        <v>58.889535600000002</v>
      </c>
      <c r="D147" s="49">
        <f t="shared" ref="D147:Q147" si="20">D139+D146</f>
        <v>63.363771</v>
      </c>
      <c r="E147" s="49">
        <f t="shared" si="20"/>
        <v>276.73844137499998</v>
      </c>
      <c r="F147" s="49">
        <f t="shared" si="20"/>
        <v>1474.5630869000001</v>
      </c>
      <c r="G147" s="49">
        <f t="shared" si="20"/>
        <v>448.17037499999998</v>
      </c>
      <c r="H147" s="49">
        <f t="shared" si="20"/>
        <v>1854.7225000000001</v>
      </c>
      <c r="I147" s="49">
        <f t="shared" si="20"/>
        <v>256.45325000000003</v>
      </c>
      <c r="J147" s="49">
        <f t="shared" si="20"/>
        <v>145.58250000000001</v>
      </c>
      <c r="K147" s="49">
        <f t="shared" si="20"/>
        <v>570.35952499999996</v>
      </c>
      <c r="L147" s="49">
        <f t="shared" si="20"/>
        <v>8.9985900000000001</v>
      </c>
      <c r="M147" s="49">
        <f t="shared" si="20"/>
        <v>65.688000000000002</v>
      </c>
      <c r="N147" s="49">
        <f t="shared" si="20"/>
        <v>0.81218875000000001</v>
      </c>
      <c r="O147" s="49">
        <f t="shared" si="20"/>
        <v>0.60429350000000004</v>
      </c>
      <c r="P147" s="49">
        <f t="shared" si="20"/>
        <v>8.992207500000001</v>
      </c>
      <c r="Q147" s="49">
        <f t="shared" si="20"/>
        <v>49.272874999999999</v>
      </c>
    </row>
    <row r="148" spans="1:17" x14ac:dyDescent="0.25">
      <c r="A148" s="4"/>
      <c r="B148" s="5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1:17" x14ac:dyDescent="0.25">
      <c r="A149" s="4"/>
      <c r="B149" s="5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1:17" x14ac:dyDescent="0.25">
      <c r="A150" s="4"/>
      <c r="B150" s="5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1:17" ht="15" customHeight="1" x14ac:dyDescent="0.25">
      <c r="A151" s="62" t="s">
        <v>0</v>
      </c>
      <c r="B151" s="70" t="s">
        <v>1</v>
      </c>
      <c r="C151" s="64" t="s">
        <v>2</v>
      </c>
      <c r="D151" s="65"/>
      <c r="E151" s="66"/>
      <c r="F151" s="70" t="s">
        <v>3</v>
      </c>
      <c r="G151" s="67" t="s">
        <v>4</v>
      </c>
      <c r="H151" s="68"/>
      <c r="I151" s="68"/>
      <c r="J151" s="68"/>
      <c r="K151" s="68"/>
      <c r="L151" s="69"/>
      <c r="M151" s="67" t="s">
        <v>5</v>
      </c>
      <c r="N151" s="68"/>
      <c r="O151" s="68"/>
      <c r="P151" s="68"/>
      <c r="Q151" s="69"/>
    </row>
    <row r="152" spans="1:17" x14ac:dyDescent="0.25">
      <c r="A152" s="63"/>
      <c r="B152" s="71"/>
      <c r="C152" s="7" t="s">
        <v>6</v>
      </c>
      <c r="D152" s="52" t="s">
        <v>7</v>
      </c>
      <c r="E152" s="51" t="s">
        <v>8</v>
      </c>
      <c r="F152" s="71"/>
      <c r="G152" s="7" t="s">
        <v>9</v>
      </c>
      <c r="H152" s="7" t="s">
        <v>10</v>
      </c>
      <c r="I152" s="7" t="s">
        <v>11</v>
      </c>
      <c r="J152" s="7" t="s">
        <v>12</v>
      </c>
      <c r="K152" s="7" t="s">
        <v>13</v>
      </c>
      <c r="L152" s="51" t="s">
        <v>14</v>
      </c>
      <c r="M152" s="7" t="s">
        <v>15</v>
      </c>
      <c r="N152" s="7" t="s">
        <v>16</v>
      </c>
      <c r="O152" s="7" t="s">
        <v>17</v>
      </c>
      <c r="P152" s="7" t="s">
        <v>18</v>
      </c>
      <c r="Q152" s="51" t="s">
        <v>19</v>
      </c>
    </row>
    <row r="153" spans="1:17" x14ac:dyDescent="0.25">
      <c r="A153" s="72" t="s">
        <v>50</v>
      </c>
      <c r="B153" s="73"/>
      <c r="C153" s="15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15"/>
    </row>
    <row r="154" spans="1:17" x14ac:dyDescent="0.25">
      <c r="A154" s="8" t="s">
        <v>21</v>
      </c>
      <c r="B154" s="2"/>
      <c r="C154" s="15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15"/>
    </row>
    <row r="155" spans="1:17" ht="22.5" x14ac:dyDescent="0.25">
      <c r="A155" s="36" t="s">
        <v>85</v>
      </c>
      <c r="B155" s="37">
        <v>250</v>
      </c>
      <c r="C155" s="38">
        <v>4.8882255999999993</v>
      </c>
      <c r="D155" s="39">
        <v>17.100000000000001</v>
      </c>
      <c r="E155" s="39" t="s">
        <v>106</v>
      </c>
      <c r="F155" s="39">
        <v>210</v>
      </c>
      <c r="G155" s="39">
        <v>232.32</v>
      </c>
      <c r="H155" s="39">
        <v>320.33999999999997</v>
      </c>
      <c r="I155" s="39">
        <v>25.288</v>
      </c>
      <c r="J155" s="39">
        <v>18.260000000000002</v>
      </c>
      <c r="K155" s="39">
        <v>83.171999999999997</v>
      </c>
      <c r="L155" s="39">
        <v>1.1375999999999997</v>
      </c>
      <c r="M155" s="39">
        <v>18.8</v>
      </c>
      <c r="N155" s="39">
        <v>8.0920000000000006E-2</v>
      </c>
      <c r="O155" s="39">
        <v>8.3119999999999999E-2</v>
      </c>
      <c r="P155" s="39">
        <v>1.4808000000000001</v>
      </c>
      <c r="Q155" s="38">
        <v>9.1300000000000008</v>
      </c>
    </row>
    <row r="156" spans="1:17" x14ac:dyDescent="0.25">
      <c r="A156" s="13" t="s">
        <v>28</v>
      </c>
      <c r="B156" s="2">
        <v>200</v>
      </c>
      <c r="C156" s="27">
        <v>0.19</v>
      </c>
      <c r="D156" s="26">
        <v>4.7939999999999997E-2</v>
      </c>
      <c r="E156" s="26">
        <v>53.7</v>
      </c>
      <c r="F156" s="26">
        <v>55.827860000000001</v>
      </c>
      <c r="G156" s="26">
        <v>0.97</v>
      </c>
      <c r="H156" s="26">
        <v>25.25</v>
      </c>
      <c r="I156" s="26">
        <v>5.4</v>
      </c>
      <c r="J156" s="26">
        <v>4.4000000000000004</v>
      </c>
      <c r="K156" s="26">
        <v>8.24</v>
      </c>
      <c r="L156" s="26">
        <v>0.86499999999999999</v>
      </c>
      <c r="M156" s="26">
        <v>5.0000000000000001E-4</v>
      </c>
      <c r="N156" s="26">
        <v>7.000000000000001E-4</v>
      </c>
      <c r="O156" s="26">
        <v>0.01</v>
      </c>
      <c r="P156" s="26">
        <v>0.08</v>
      </c>
      <c r="Q156" s="27">
        <v>0.1</v>
      </c>
    </row>
    <row r="157" spans="1:17" x14ac:dyDescent="0.25">
      <c r="A157" s="36" t="s">
        <v>84</v>
      </c>
      <c r="B157" s="37">
        <v>300</v>
      </c>
      <c r="C157" s="38">
        <v>0.71200000000000008</v>
      </c>
      <c r="D157" s="39">
        <v>0.71200000000000008</v>
      </c>
      <c r="E157" s="39">
        <v>117.4</v>
      </c>
      <c r="F157" s="39">
        <v>83.66</v>
      </c>
      <c r="G157" s="39">
        <v>46.28</v>
      </c>
      <c r="H157" s="39">
        <v>494.84</v>
      </c>
      <c r="I157" s="39">
        <v>28.48</v>
      </c>
      <c r="J157" s="39">
        <v>16.02</v>
      </c>
      <c r="K157" s="39">
        <v>19.579999999999998</v>
      </c>
      <c r="L157" s="39">
        <v>3.9160000000000004</v>
      </c>
      <c r="M157" s="39">
        <v>0</v>
      </c>
      <c r="N157" s="39">
        <v>5.3399999999999996E-2</v>
      </c>
      <c r="O157" s="39">
        <v>3.56E-2</v>
      </c>
      <c r="P157" s="39">
        <v>0.53400000000000003</v>
      </c>
      <c r="Q157" s="38">
        <v>17.8</v>
      </c>
    </row>
    <row r="158" spans="1:17" x14ac:dyDescent="0.25">
      <c r="A158" s="13" t="s">
        <v>64</v>
      </c>
      <c r="B158" s="2">
        <v>50</v>
      </c>
      <c r="C158" s="40">
        <v>3.72</v>
      </c>
      <c r="D158" s="40">
        <v>0.376</v>
      </c>
      <c r="E158" s="40">
        <v>24.731999999999999</v>
      </c>
      <c r="F158" s="26">
        <v>117.24</v>
      </c>
      <c r="G158" s="26">
        <v>156.08000000000001</v>
      </c>
      <c r="H158" s="26">
        <v>49.024000000000001</v>
      </c>
      <c r="I158" s="26">
        <v>8.4290000000000003</v>
      </c>
      <c r="J158" s="26">
        <v>6.2784000000000004</v>
      </c>
      <c r="K158" s="26">
        <v>34.749000000000002</v>
      </c>
      <c r="L158" s="26">
        <v>0.48232000000000003</v>
      </c>
      <c r="M158" s="26">
        <v>0</v>
      </c>
      <c r="N158" s="26">
        <v>6.7199999999999996E-2</v>
      </c>
      <c r="O158" s="26">
        <v>1.7999999999999999E-2</v>
      </c>
      <c r="P158" s="26">
        <v>0.50790000000000002</v>
      </c>
      <c r="Q158" s="27">
        <v>0</v>
      </c>
    </row>
    <row r="159" spans="1:17" x14ac:dyDescent="0.25">
      <c r="A159" s="16" t="s">
        <v>25</v>
      </c>
      <c r="B159" s="2"/>
      <c r="C159" s="26">
        <f t="shared" ref="C159:Q159" si="21">SUM(C155:C158)</f>
        <v>9.5102256000000001</v>
      </c>
      <c r="D159" s="26">
        <f t="shared" si="21"/>
        <v>18.235940000000003</v>
      </c>
      <c r="E159" s="26">
        <f t="shared" si="21"/>
        <v>195.83200000000002</v>
      </c>
      <c r="F159" s="26">
        <f t="shared" si="21"/>
        <v>466.72785999999996</v>
      </c>
      <c r="G159" s="26">
        <f t="shared" si="21"/>
        <v>435.65</v>
      </c>
      <c r="H159" s="26">
        <f t="shared" si="21"/>
        <v>889.45399999999995</v>
      </c>
      <c r="I159" s="26">
        <f t="shared" si="21"/>
        <v>67.597000000000008</v>
      </c>
      <c r="J159" s="26">
        <f t="shared" si="21"/>
        <v>44.958400000000005</v>
      </c>
      <c r="K159" s="26">
        <f t="shared" si="21"/>
        <v>145.74099999999999</v>
      </c>
      <c r="L159" s="26">
        <f t="shared" si="21"/>
        <v>6.4009199999999993</v>
      </c>
      <c r="M159" s="26">
        <f t="shared" si="21"/>
        <v>18.8005</v>
      </c>
      <c r="N159" s="26">
        <f t="shared" si="21"/>
        <v>0.20222000000000001</v>
      </c>
      <c r="O159" s="26">
        <f t="shared" si="21"/>
        <v>0.14671999999999999</v>
      </c>
      <c r="P159" s="26">
        <f t="shared" si="21"/>
        <v>2.6027000000000005</v>
      </c>
      <c r="Q159" s="26">
        <f t="shared" si="21"/>
        <v>27.03</v>
      </c>
    </row>
    <row r="160" spans="1:17" x14ac:dyDescent="0.25">
      <c r="A160" s="17" t="s">
        <v>26</v>
      </c>
      <c r="B160" s="2"/>
      <c r="C160" s="15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15"/>
    </row>
    <row r="161" spans="1:17" ht="22.5" x14ac:dyDescent="0.25">
      <c r="A161" s="13" t="s">
        <v>86</v>
      </c>
      <c r="B161" s="2">
        <v>300</v>
      </c>
      <c r="C161" s="27">
        <v>12.1</v>
      </c>
      <c r="D161" s="26">
        <v>15</v>
      </c>
      <c r="E161" s="26">
        <v>13.1264</v>
      </c>
      <c r="F161" s="26">
        <v>306.7</v>
      </c>
      <c r="G161" s="26">
        <v>143.91999999999999</v>
      </c>
      <c r="H161" s="26">
        <v>421</v>
      </c>
      <c r="I161" s="26">
        <v>23.16</v>
      </c>
      <c r="J161" s="26">
        <v>22.88</v>
      </c>
      <c r="K161" s="26">
        <v>65.232000000000014</v>
      </c>
      <c r="L161" s="26">
        <v>0.83719999999999994</v>
      </c>
      <c r="M161" s="26">
        <v>6</v>
      </c>
      <c r="N161" s="26">
        <v>9.2600000000000016E-2</v>
      </c>
      <c r="O161" s="26">
        <v>6.7279999999999993E-2</v>
      </c>
      <c r="P161" s="26">
        <v>1.0256000000000001</v>
      </c>
      <c r="Q161" s="27">
        <v>14.53</v>
      </c>
    </row>
    <row r="162" spans="1:17" x14ac:dyDescent="0.25">
      <c r="A162" s="13" t="s">
        <v>51</v>
      </c>
      <c r="B162" s="2">
        <v>70</v>
      </c>
      <c r="C162" s="27">
        <v>17.100000000000001</v>
      </c>
      <c r="D162" s="26">
        <v>18.7</v>
      </c>
      <c r="E162" s="26">
        <v>3.6953249999999995</v>
      </c>
      <c r="F162" s="26">
        <v>292.3</v>
      </c>
      <c r="G162" s="26">
        <v>25.735999999999997</v>
      </c>
      <c r="H162" s="26">
        <v>137.88333333333333</v>
      </c>
      <c r="I162" s="26">
        <v>5.22</v>
      </c>
      <c r="J162" s="26">
        <v>11.564166666666667</v>
      </c>
      <c r="K162" s="26">
        <v>82.244166666666658</v>
      </c>
      <c r="L162" s="26">
        <v>1.1220000000000001</v>
      </c>
      <c r="M162" s="26">
        <v>0</v>
      </c>
      <c r="N162" s="26">
        <v>2.9249999999999998E-2</v>
      </c>
      <c r="O162" s="26">
        <v>6.0499999999999998E-2</v>
      </c>
      <c r="P162" s="26">
        <v>1.8935833333333332</v>
      </c>
      <c r="Q162" s="27">
        <v>0.44</v>
      </c>
    </row>
    <row r="163" spans="1:17" ht="22.5" x14ac:dyDescent="0.25">
      <c r="A163" s="13" t="s">
        <v>52</v>
      </c>
      <c r="B163" s="2">
        <v>150</v>
      </c>
      <c r="C163" s="27">
        <v>3.5367500000000005</v>
      </c>
      <c r="D163" s="26">
        <v>2.6213880000000001</v>
      </c>
      <c r="E163" s="26">
        <v>21.822027500000004</v>
      </c>
      <c r="F163" s="26">
        <v>225</v>
      </c>
      <c r="G163" s="26">
        <v>1.5435000000000003</v>
      </c>
      <c r="H163" s="26">
        <v>42.808500000000002</v>
      </c>
      <c r="I163" s="26">
        <v>7.2905000000000006</v>
      </c>
      <c r="J163" s="26">
        <v>5.4320000000000004</v>
      </c>
      <c r="K163" s="26">
        <v>30.586500000000001</v>
      </c>
      <c r="L163" s="26">
        <v>0.55020000000000013</v>
      </c>
      <c r="M163" s="26">
        <v>14</v>
      </c>
      <c r="N163" s="26">
        <v>5.8065000000000005E-2</v>
      </c>
      <c r="O163" s="26">
        <v>1.7780000000000001E-2</v>
      </c>
      <c r="P163" s="26">
        <v>0.41090000000000004</v>
      </c>
      <c r="Q163" s="27">
        <v>0</v>
      </c>
    </row>
    <row r="164" spans="1:17" x14ac:dyDescent="0.25">
      <c r="A164" s="13" t="s">
        <v>80</v>
      </c>
      <c r="B164" s="2">
        <v>200</v>
      </c>
      <c r="C164" s="27">
        <v>0.38285000000000002</v>
      </c>
      <c r="D164" s="26">
        <v>0.13818000000000003</v>
      </c>
      <c r="E164" s="26">
        <v>22.75</v>
      </c>
      <c r="F164" s="26">
        <v>93.775020000000012</v>
      </c>
      <c r="G164" s="26">
        <v>2.0699999999999998</v>
      </c>
      <c r="H164" s="26">
        <v>17.010000000000002</v>
      </c>
      <c r="I164" s="26">
        <v>9.4</v>
      </c>
      <c r="J164" s="26">
        <v>2.54</v>
      </c>
      <c r="K164" s="26">
        <v>3.24</v>
      </c>
      <c r="L164" s="26">
        <v>0.40199999999999997</v>
      </c>
      <c r="M164" s="26">
        <v>0</v>
      </c>
      <c r="N164" s="26">
        <v>9.8000000000000014E-3</v>
      </c>
      <c r="O164" s="26">
        <v>3.1399999999999997E-2</v>
      </c>
      <c r="P164" s="26">
        <v>0.127</v>
      </c>
      <c r="Q164" s="27">
        <v>102.8</v>
      </c>
    </row>
    <row r="165" spans="1:17" x14ac:dyDescent="0.25">
      <c r="A165" s="13" t="s">
        <v>64</v>
      </c>
      <c r="B165" s="2">
        <v>60</v>
      </c>
      <c r="C165" s="40">
        <v>4.9000000000000004</v>
      </c>
      <c r="D165" s="40">
        <v>0.376</v>
      </c>
      <c r="E165" s="40">
        <v>58.6</v>
      </c>
      <c r="F165" s="26">
        <v>117.24</v>
      </c>
      <c r="G165" s="26">
        <v>156.08000000000001</v>
      </c>
      <c r="H165" s="26">
        <v>49.024000000000001</v>
      </c>
      <c r="I165" s="26">
        <v>8.4290000000000003</v>
      </c>
      <c r="J165" s="26">
        <v>6.2784000000000004</v>
      </c>
      <c r="K165" s="26">
        <v>34.749000000000002</v>
      </c>
      <c r="L165" s="26">
        <v>0.48232000000000003</v>
      </c>
      <c r="M165" s="26">
        <v>0</v>
      </c>
      <c r="N165" s="26">
        <v>6.7199999999999996E-2</v>
      </c>
      <c r="O165" s="26">
        <v>1.7999999999999999E-2</v>
      </c>
      <c r="P165" s="26">
        <v>0.50790000000000002</v>
      </c>
      <c r="Q165" s="27">
        <v>0</v>
      </c>
    </row>
    <row r="166" spans="1:17" x14ac:dyDescent="0.25">
      <c r="A166" s="18" t="s">
        <v>25</v>
      </c>
      <c r="B166" s="19"/>
      <c r="C166" s="33">
        <f t="shared" ref="C166:Q166" si="22">SUM(C161:C165)</f>
        <v>38.019599999999997</v>
      </c>
      <c r="D166" s="33">
        <f t="shared" si="22"/>
        <v>36.835568000000002</v>
      </c>
      <c r="E166" s="33">
        <f t="shared" si="22"/>
        <v>119.9937525</v>
      </c>
      <c r="F166" s="33">
        <f t="shared" si="22"/>
        <v>1035.01502</v>
      </c>
      <c r="G166" s="33">
        <f t="shared" si="22"/>
        <v>329.34949999999998</v>
      </c>
      <c r="H166" s="33">
        <f t="shared" si="22"/>
        <v>667.7258333333333</v>
      </c>
      <c r="I166" s="33">
        <f t="shared" si="22"/>
        <v>53.499499999999998</v>
      </c>
      <c r="J166" s="33">
        <f t="shared" si="22"/>
        <v>48.694566666666667</v>
      </c>
      <c r="K166" s="33">
        <f t="shared" si="22"/>
        <v>216.05166666666668</v>
      </c>
      <c r="L166" s="33">
        <f t="shared" si="22"/>
        <v>3.3937200000000005</v>
      </c>
      <c r="M166" s="33">
        <f t="shared" si="22"/>
        <v>20</v>
      </c>
      <c r="N166" s="33">
        <f t="shared" si="22"/>
        <v>0.256915</v>
      </c>
      <c r="O166" s="33">
        <f t="shared" si="22"/>
        <v>0.19495999999999999</v>
      </c>
      <c r="P166" s="33">
        <f t="shared" si="22"/>
        <v>3.9649833333333335</v>
      </c>
      <c r="Q166" s="33">
        <f t="shared" si="22"/>
        <v>117.77</v>
      </c>
    </row>
    <row r="167" spans="1:17" x14ac:dyDescent="0.25">
      <c r="A167" s="1" t="s">
        <v>29</v>
      </c>
      <c r="B167" s="2"/>
      <c r="C167" s="48">
        <f>C159+C166</f>
        <v>47.529825599999995</v>
      </c>
      <c r="D167" s="48">
        <f t="shared" ref="D167:P167" si="23">D159+D166</f>
        <v>55.071508000000009</v>
      </c>
      <c r="E167" s="48">
        <f t="shared" si="23"/>
        <v>315.82575250000002</v>
      </c>
      <c r="F167" s="48">
        <f t="shared" si="23"/>
        <v>1501.74288</v>
      </c>
      <c r="G167" s="48">
        <f t="shared" si="23"/>
        <v>764.9994999999999</v>
      </c>
      <c r="H167" s="48">
        <f t="shared" si="23"/>
        <v>1557.1798333333331</v>
      </c>
      <c r="I167" s="48">
        <f t="shared" si="23"/>
        <v>121.09650000000001</v>
      </c>
      <c r="J167" s="48">
        <f t="shared" si="23"/>
        <v>93.652966666666671</v>
      </c>
      <c r="K167" s="48">
        <f t="shared" si="23"/>
        <v>361.79266666666666</v>
      </c>
      <c r="L167" s="48">
        <f t="shared" si="23"/>
        <v>9.7946399999999993</v>
      </c>
      <c r="M167" s="48">
        <f t="shared" si="23"/>
        <v>38.8005</v>
      </c>
      <c r="N167" s="48">
        <f t="shared" si="23"/>
        <v>0.45913500000000002</v>
      </c>
      <c r="O167" s="48">
        <f t="shared" si="23"/>
        <v>0.34167999999999998</v>
      </c>
      <c r="P167" s="48">
        <f t="shared" si="23"/>
        <v>6.567683333333334</v>
      </c>
      <c r="Q167" s="48">
        <f>Q159+Q166</f>
        <v>144.80000000000001</v>
      </c>
    </row>
    <row r="168" spans="1:17" x14ac:dyDescent="0.25">
      <c r="A168" s="4"/>
      <c r="B168" s="5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1:17" x14ac:dyDescent="0.25">
      <c r="A169" s="4"/>
      <c r="B169" s="5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1:17" x14ac:dyDescent="0.25">
      <c r="A170" s="4"/>
      <c r="B170" s="5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1:17" ht="15" customHeight="1" x14ac:dyDescent="0.25">
      <c r="A171" s="62" t="s">
        <v>0</v>
      </c>
      <c r="B171" s="70" t="s">
        <v>1</v>
      </c>
      <c r="C171" s="64" t="s">
        <v>2</v>
      </c>
      <c r="D171" s="65"/>
      <c r="E171" s="66"/>
      <c r="F171" s="70" t="s">
        <v>3</v>
      </c>
      <c r="G171" s="67" t="s">
        <v>4</v>
      </c>
      <c r="H171" s="68"/>
      <c r="I171" s="68"/>
      <c r="J171" s="68"/>
      <c r="K171" s="68"/>
      <c r="L171" s="69"/>
      <c r="M171" s="67" t="s">
        <v>5</v>
      </c>
      <c r="N171" s="68"/>
      <c r="O171" s="68"/>
      <c r="P171" s="68"/>
      <c r="Q171" s="69"/>
    </row>
    <row r="172" spans="1:17" x14ac:dyDescent="0.25">
      <c r="A172" s="63"/>
      <c r="B172" s="71"/>
      <c r="C172" s="7" t="s">
        <v>6</v>
      </c>
      <c r="D172" s="52" t="s">
        <v>7</v>
      </c>
      <c r="E172" s="51" t="s">
        <v>8</v>
      </c>
      <c r="F172" s="71"/>
      <c r="G172" s="7" t="s">
        <v>9</v>
      </c>
      <c r="H172" s="7" t="s">
        <v>10</v>
      </c>
      <c r="I172" s="7" t="s">
        <v>11</v>
      </c>
      <c r="J172" s="7" t="s">
        <v>12</v>
      </c>
      <c r="K172" s="7" t="s">
        <v>13</v>
      </c>
      <c r="L172" s="51" t="s">
        <v>14</v>
      </c>
      <c r="M172" s="7" t="s">
        <v>15</v>
      </c>
      <c r="N172" s="7" t="s">
        <v>16</v>
      </c>
      <c r="O172" s="7" t="s">
        <v>17</v>
      </c>
      <c r="P172" s="7" t="s">
        <v>18</v>
      </c>
      <c r="Q172" s="51" t="s">
        <v>19</v>
      </c>
    </row>
    <row r="173" spans="1:17" x14ac:dyDescent="0.25">
      <c r="A173" s="72" t="s">
        <v>54</v>
      </c>
      <c r="B173" s="73"/>
      <c r="C173" s="15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5"/>
    </row>
    <row r="174" spans="1:17" x14ac:dyDescent="0.25">
      <c r="A174" s="8" t="s">
        <v>21</v>
      </c>
      <c r="B174" s="2"/>
      <c r="C174" s="15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15"/>
    </row>
    <row r="175" spans="1:17" ht="22.5" x14ac:dyDescent="0.25">
      <c r="A175" s="10" t="s">
        <v>55</v>
      </c>
      <c r="B175" s="2" t="s">
        <v>104</v>
      </c>
      <c r="C175" s="27">
        <v>16</v>
      </c>
      <c r="D175" s="26">
        <v>17.2</v>
      </c>
      <c r="E175" s="26">
        <v>27.581644999999998</v>
      </c>
      <c r="F175" s="26">
        <v>299</v>
      </c>
      <c r="G175" s="26">
        <v>359.34750000000003</v>
      </c>
      <c r="H175" s="26">
        <v>229.11750000000001</v>
      </c>
      <c r="I175" s="26">
        <v>170.83500000000001</v>
      </c>
      <c r="J175" s="26">
        <v>23.25</v>
      </c>
      <c r="K175" s="26">
        <v>143.32499999999999</v>
      </c>
      <c r="L175" s="26">
        <v>0.42175000000000007</v>
      </c>
      <c r="M175" s="26">
        <v>47</v>
      </c>
      <c r="N175" s="26">
        <v>8.7050000000000016E-2</v>
      </c>
      <c r="O175" s="26">
        <v>0.21780000000000002</v>
      </c>
      <c r="P175" s="26">
        <v>0.41899999999999998</v>
      </c>
      <c r="Q175" s="27">
        <v>1.7549999999999999</v>
      </c>
    </row>
    <row r="176" spans="1:17" x14ac:dyDescent="0.25">
      <c r="A176" s="10" t="s">
        <v>60</v>
      </c>
      <c r="B176" s="34" t="s">
        <v>105</v>
      </c>
      <c r="C176" s="25">
        <v>9</v>
      </c>
      <c r="D176" s="25">
        <v>4.8</v>
      </c>
      <c r="E176" s="25">
        <v>24.7</v>
      </c>
      <c r="F176" s="25">
        <v>171.83599999999998</v>
      </c>
      <c r="G176" s="25">
        <v>277.5788</v>
      </c>
      <c r="H176" s="25">
        <v>62.22399999999999</v>
      </c>
      <c r="I176" s="25">
        <v>140.42876000000001</v>
      </c>
      <c r="J176" s="25">
        <v>11.528400000000001</v>
      </c>
      <c r="K176" s="25">
        <v>109.7488</v>
      </c>
      <c r="L176" s="25">
        <v>0.63231999999999999</v>
      </c>
      <c r="M176" s="25">
        <v>39</v>
      </c>
      <c r="N176" s="25">
        <v>7.3200000000000015E-2</v>
      </c>
      <c r="O176" s="25">
        <v>6.3320000000000001E-2</v>
      </c>
      <c r="P176" s="25">
        <v>0.53792000000000006</v>
      </c>
      <c r="Q176" s="25">
        <v>0.105</v>
      </c>
    </row>
    <row r="177" spans="1:17" ht="22.5" x14ac:dyDescent="0.25">
      <c r="A177" s="13" t="s">
        <v>56</v>
      </c>
      <c r="B177" s="2">
        <v>105</v>
      </c>
      <c r="C177" s="27">
        <v>0.84</v>
      </c>
      <c r="D177" s="26">
        <v>0.21</v>
      </c>
      <c r="E177" s="26">
        <v>7.875</v>
      </c>
      <c r="F177" s="26">
        <v>39.9</v>
      </c>
      <c r="G177" s="26">
        <v>12.6</v>
      </c>
      <c r="H177" s="26">
        <v>162.75</v>
      </c>
      <c r="I177" s="26">
        <v>36.75</v>
      </c>
      <c r="J177" s="26">
        <v>11.55</v>
      </c>
      <c r="K177" s="26">
        <v>17.850000000000001</v>
      </c>
      <c r="L177" s="26">
        <v>0.105</v>
      </c>
      <c r="M177" s="26">
        <v>0</v>
      </c>
      <c r="N177" s="26">
        <v>6.3E-2</v>
      </c>
      <c r="O177" s="26">
        <v>3.15E-2</v>
      </c>
      <c r="P177" s="26">
        <v>0.21</v>
      </c>
      <c r="Q177" s="27">
        <v>39.9</v>
      </c>
    </row>
    <row r="178" spans="1:17" x14ac:dyDescent="0.25">
      <c r="A178" s="13" t="s">
        <v>28</v>
      </c>
      <c r="B178" s="2">
        <v>200</v>
      </c>
      <c r="C178" s="27">
        <v>0.19</v>
      </c>
      <c r="D178" s="26">
        <v>4.7939999999999997E-2</v>
      </c>
      <c r="E178" s="26">
        <v>53.7</v>
      </c>
      <c r="F178" s="26">
        <v>55.827860000000001</v>
      </c>
      <c r="G178" s="26">
        <v>0.97</v>
      </c>
      <c r="H178" s="26">
        <v>25.25</v>
      </c>
      <c r="I178" s="26">
        <v>5.4</v>
      </c>
      <c r="J178" s="26">
        <v>4.4000000000000004</v>
      </c>
      <c r="K178" s="26">
        <v>8.24</v>
      </c>
      <c r="L178" s="26">
        <v>0.86499999999999999</v>
      </c>
      <c r="M178" s="26">
        <v>5.0000000000000001E-4</v>
      </c>
      <c r="N178" s="26">
        <v>7.000000000000001E-4</v>
      </c>
      <c r="O178" s="26">
        <v>0.01</v>
      </c>
      <c r="P178" s="26">
        <v>0.08</v>
      </c>
      <c r="Q178" s="27">
        <v>0.1</v>
      </c>
    </row>
    <row r="179" spans="1:17" x14ac:dyDescent="0.25">
      <c r="A179" s="16" t="s">
        <v>25</v>
      </c>
      <c r="B179" s="2"/>
      <c r="C179" s="26">
        <f t="shared" ref="C179:Q179" si="24">SUM(C175:C178)</f>
        <v>26.03</v>
      </c>
      <c r="D179" s="26">
        <f t="shared" si="24"/>
        <v>22.257940000000001</v>
      </c>
      <c r="E179" s="26">
        <f t="shared" si="24"/>
        <v>113.856645</v>
      </c>
      <c r="F179" s="26">
        <f t="shared" si="24"/>
        <v>566.56385999999998</v>
      </c>
      <c r="G179" s="26">
        <f t="shared" si="24"/>
        <v>650.49630000000013</v>
      </c>
      <c r="H179" s="26">
        <f t="shared" si="24"/>
        <v>479.3415</v>
      </c>
      <c r="I179" s="26">
        <f t="shared" si="24"/>
        <v>353.41376000000002</v>
      </c>
      <c r="J179" s="26">
        <f t="shared" si="24"/>
        <v>50.728400000000001</v>
      </c>
      <c r="K179" s="26">
        <f t="shared" si="24"/>
        <v>279.16380000000004</v>
      </c>
      <c r="L179" s="26">
        <f t="shared" si="24"/>
        <v>2.02407</v>
      </c>
      <c r="M179" s="26">
        <f t="shared" si="24"/>
        <v>86.000500000000002</v>
      </c>
      <c r="N179" s="26">
        <f t="shared" si="24"/>
        <v>0.22395000000000004</v>
      </c>
      <c r="O179" s="26">
        <f t="shared" si="24"/>
        <v>0.32262000000000002</v>
      </c>
      <c r="P179" s="26">
        <f t="shared" si="24"/>
        <v>1.24692</v>
      </c>
      <c r="Q179" s="26">
        <f t="shared" si="24"/>
        <v>41.86</v>
      </c>
    </row>
    <row r="180" spans="1:17" x14ac:dyDescent="0.25">
      <c r="A180" s="17" t="s">
        <v>26</v>
      </c>
      <c r="B180" s="2"/>
      <c r="C180" s="15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15"/>
    </row>
    <row r="181" spans="1:17" ht="45" x14ac:dyDescent="0.25">
      <c r="A181" s="13" t="s">
        <v>87</v>
      </c>
      <c r="B181" s="2">
        <v>300</v>
      </c>
      <c r="C181" s="27">
        <v>14.6</v>
      </c>
      <c r="D181" s="26">
        <v>16.3</v>
      </c>
      <c r="E181" s="26">
        <v>16.2</v>
      </c>
      <c r="F181" s="26">
        <v>399.6</v>
      </c>
      <c r="G181" s="26">
        <v>227.32</v>
      </c>
      <c r="H181" s="26">
        <v>307.94</v>
      </c>
      <c r="I181" s="26">
        <v>16.288</v>
      </c>
      <c r="J181" s="26">
        <v>17.260000000000002</v>
      </c>
      <c r="K181" s="26">
        <v>76.971999999999994</v>
      </c>
      <c r="L181" s="26">
        <v>1.1275999999999997</v>
      </c>
      <c r="M181" s="26">
        <v>12.8</v>
      </c>
      <c r="N181" s="26">
        <v>7.7920000000000003E-2</v>
      </c>
      <c r="O181" s="26">
        <v>7.3120000000000004E-2</v>
      </c>
      <c r="P181" s="26">
        <v>1.4608000000000001</v>
      </c>
      <c r="Q181" s="27">
        <v>9.08</v>
      </c>
    </row>
    <row r="182" spans="1:17" ht="33.75" x14ac:dyDescent="0.25">
      <c r="A182" s="36" t="s">
        <v>88</v>
      </c>
      <c r="B182" s="37">
        <v>250</v>
      </c>
      <c r="C182" s="38">
        <v>12.094828571428572</v>
      </c>
      <c r="D182" s="39">
        <v>15.8</v>
      </c>
      <c r="E182" s="39">
        <v>2.1170499999999999</v>
      </c>
      <c r="F182" s="39">
        <v>280.7</v>
      </c>
      <c r="G182" s="39">
        <v>62.671428571428571</v>
      </c>
      <c r="H182" s="39">
        <v>235.19642857142856</v>
      </c>
      <c r="I182" s="39">
        <v>9.8321428571428573</v>
      </c>
      <c r="J182" s="39">
        <v>16.350000000000001</v>
      </c>
      <c r="K182" s="39">
        <v>134.05714285714285</v>
      </c>
      <c r="L182" s="39">
        <v>1.8942857142857144</v>
      </c>
      <c r="M182" s="39">
        <v>20</v>
      </c>
      <c r="N182" s="39">
        <v>6.4607142857142849E-2</v>
      </c>
      <c r="O182" s="39">
        <v>0.10971428571428574</v>
      </c>
      <c r="P182" s="39">
        <v>3.1635714285714287</v>
      </c>
      <c r="Q182" s="38">
        <v>0.6071428571428571</v>
      </c>
    </row>
    <row r="183" spans="1:17" ht="22.5" x14ac:dyDescent="0.25">
      <c r="A183" s="13" t="s">
        <v>53</v>
      </c>
      <c r="B183" s="2">
        <v>200</v>
      </c>
      <c r="C183" s="27">
        <v>1</v>
      </c>
      <c r="D183" s="26">
        <v>0</v>
      </c>
      <c r="E183" s="26">
        <v>25.4</v>
      </c>
      <c r="F183" s="26">
        <v>110</v>
      </c>
      <c r="G183" s="26">
        <v>4</v>
      </c>
      <c r="H183" s="26">
        <v>490</v>
      </c>
      <c r="I183" s="26">
        <v>40</v>
      </c>
      <c r="J183" s="26">
        <v>20</v>
      </c>
      <c r="K183" s="26">
        <v>36</v>
      </c>
      <c r="L183" s="26">
        <v>0.4</v>
      </c>
      <c r="M183" s="26">
        <v>0</v>
      </c>
      <c r="N183" s="26">
        <v>0.04</v>
      </c>
      <c r="O183" s="26">
        <v>0.08</v>
      </c>
      <c r="P183" s="26">
        <v>0.4</v>
      </c>
      <c r="Q183" s="27">
        <v>8</v>
      </c>
    </row>
    <row r="184" spans="1:17" x14ac:dyDescent="0.25">
      <c r="A184" s="13" t="s">
        <v>89</v>
      </c>
      <c r="B184" s="2">
        <v>60</v>
      </c>
      <c r="C184" s="27">
        <v>4.9000000000000004</v>
      </c>
      <c r="D184" s="26">
        <v>0.28299999999999997</v>
      </c>
      <c r="E184" s="26">
        <v>58.6</v>
      </c>
      <c r="F184" s="26">
        <v>87.927000000000007</v>
      </c>
      <c r="G184" s="26">
        <v>117.059</v>
      </c>
      <c r="H184" s="26">
        <v>36.767000000000003</v>
      </c>
      <c r="I184" s="26">
        <v>6.3215700000000004</v>
      </c>
      <c r="J184" s="26">
        <v>4.7906000000000004</v>
      </c>
      <c r="K184" s="26">
        <v>26.062000000000001</v>
      </c>
      <c r="L184" s="26">
        <v>0.36180000000000001</v>
      </c>
      <c r="M184" s="26">
        <v>0</v>
      </c>
      <c r="N184" s="26">
        <v>5.04E-2</v>
      </c>
      <c r="O184" s="26">
        <v>1.38E-2</v>
      </c>
      <c r="P184" s="26">
        <v>0.38090000000000002</v>
      </c>
      <c r="Q184" s="27">
        <v>0</v>
      </c>
    </row>
    <row r="185" spans="1:17" x14ac:dyDescent="0.25">
      <c r="A185" s="18" t="s">
        <v>25</v>
      </c>
      <c r="B185" s="19"/>
      <c r="C185" s="33">
        <f t="shared" ref="C185:Q185" si="25">SUM(C181:C184)</f>
        <v>32.594828571428572</v>
      </c>
      <c r="D185" s="33">
        <f t="shared" si="25"/>
        <v>32.383000000000003</v>
      </c>
      <c r="E185" s="33">
        <f t="shared" si="25"/>
        <v>102.31704999999999</v>
      </c>
      <c r="F185" s="33">
        <f t="shared" si="25"/>
        <v>878.22699999999998</v>
      </c>
      <c r="G185" s="33">
        <f t="shared" si="25"/>
        <v>411.0504285714286</v>
      </c>
      <c r="H185" s="33">
        <f t="shared" si="25"/>
        <v>1069.9034285714285</v>
      </c>
      <c r="I185" s="33">
        <f t="shared" si="25"/>
        <v>72.441712857142861</v>
      </c>
      <c r="J185" s="33">
        <f t="shared" si="25"/>
        <v>58.400599999999997</v>
      </c>
      <c r="K185" s="33">
        <f t="shared" si="25"/>
        <v>273.09114285714287</v>
      </c>
      <c r="L185" s="33">
        <f t="shared" si="25"/>
        <v>3.7836857142857143</v>
      </c>
      <c r="M185" s="33">
        <f t="shared" si="25"/>
        <v>32.799999999999997</v>
      </c>
      <c r="N185" s="33">
        <f t="shared" si="25"/>
        <v>0.23292714285714286</v>
      </c>
      <c r="O185" s="33">
        <f t="shared" si="25"/>
        <v>0.27663428571428572</v>
      </c>
      <c r="P185" s="33">
        <f t="shared" si="25"/>
        <v>5.4052714285714298</v>
      </c>
      <c r="Q185" s="33">
        <f t="shared" si="25"/>
        <v>17.687142857142859</v>
      </c>
    </row>
    <row r="186" spans="1:17" x14ac:dyDescent="0.25">
      <c r="A186" s="1" t="s">
        <v>29</v>
      </c>
      <c r="B186" s="2"/>
      <c r="C186" s="48">
        <f>C179+C185</f>
        <v>58.624828571428573</v>
      </c>
      <c r="D186" s="48">
        <f t="shared" ref="D186:Q186" si="26">D179+D185</f>
        <v>54.640940000000001</v>
      </c>
      <c r="E186" s="48">
        <f t="shared" si="26"/>
        <v>216.17369500000001</v>
      </c>
      <c r="F186" s="48">
        <f t="shared" si="26"/>
        <v>1444.7908600000001</v>
      </c>
      <c r="G186" s="48">
        <f t="shared" si="26"/>
        <v>1061.5467285714287</v>
      </c>
      <c r="H186" s="48">
        <f t="shared" si="26"/>
        <v>1549.2449285714285</v>
      </c>
      <c r="I186" s="48">
        <f t="shared" si="26"/>
        <v>425.8554728571429</v>
      </c>
      <c r="J186" s="48">
        <f t="shared" si="26"/>
        <v>109.12899999999999</v>
      </c>
      <c r="K186" s="48">
        <f t="shared" si="26"/>
        <v>552.25494285714285</v>
      </c>
      <c r="L186" s="48">
        <f t="shared" si="26"/>
        <v>5.8077557142857144</v>
      </c>
      <c r="M186" s="48">
        <f t="shared" si="26"/>
        <v>118.8005</v>
      </c>
      <c r="N186" s="48">
        <f t="shared" si="26"/>
        <v>0.45687714285714287</v>
      </c>
      <c r="O186" s="48">
        <f t="shared" si="26"/>
        <v>0.59925428571428574</v>
      </c>
      <c r="P186" s="48">
        <f t="shared" si="26"/>
        <v>6.6521914285714301</v>
      </c>
      <c r="Q186" s="48">
        <f t="shared" si="26"/>
        <v>59.547142857142859</v>
      </c>
    </row>
    <row r="187" spans="1:17" x14ac:dyDescent="0.25">
      <c r="A187" s="4"/>
      <c r="B187" s="5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1:17" x14ac:dyDescent="0.25">
      <c r="A188" s="4"/>
      <c r="B188" s="5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1:17" x14ac:dyDescent="0.25">
      <c r="A189" s="4"/>
      <c r="B189" s="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1:17" ht="15" customHeight="1" x14ac:dyDescent="0.25">
      <c r="A190" s="62" t="s">
        <v>0</v>
      </c>
      <c r="B190" s="70" t="s">
        <v>1</v>
      </c>
      <c r="C190" s="64" t="s">
        <v>2</v>
      </c>
      <c r="D190" s="65"/>
      <c r="E190" s="66"/>
      <c r="F190" s="70" t="s">
        <v>3</v>
      </c>
      <c r="G190" s="67" t="s">
        <v>4</v>
      </c>
      <c r="H190" s="68"/>
      <c r="I190" s="68"/>
      <c r="J190" s="68"/>
      <c r="K190" s="68"/>
      <c r="L190" s="69"/>
      <c r="M190" s="67" t="s">
        <v>5</v>
      </c>
      <c r="N190" s="68"/>
      <c r="O190" s="68"/>
      <c r="P190" s="68"/>
      <c r="Q190" s="69"/>
    </row>
    <row r="191" spans="1:17" x14ac:dyDescent="0.25">
      <c r="A191" s="63"/>
      <c r="B191" s="71"/>
      <c r="C191" s="7" t="s">
        <v>6</v>
      </c>
      <c r="D191" s="52" t="s">
        <v>7</v>
      </c>
      <c r="E191" s="51" t="s">
        <v>8</v>
      </c>
      <c r="F191" s="71"/>
      <c r="G191" s="7" t="s">
        <v>9</v>
      </c>
      <c r="H191" s="7" t="s">
        <v>10</v>
      </c>
      <c r="I191" s="7" t="s">
        <v>11</v>
      </c>
      <c r="J191" s="7" t="s">
        <v>12</v>
      </c>
      <c r="K191" s="7" t="s">
        <v>13</v>
      </c>
      <c r="L191" s="51" t="s">
        <v>14</v>
      </c>
      <c r="M191" s="7" t="s">
        <v>15</v>
      </c>
      <c r="N191" s="7" t="s">
        <v>16</v>
      </c>
      <c r="O191" s="7" t="s">
        <v>17</v>
      </c>
      <c r="P191" s="7" t="s">
        <v>18</v>
      </c>
      <c r="Q191" s="51" t="s">
        <v>19</v>
      </c>
    </row>
    <row r="192" spans="1:17" x14ac:dyDescent="0.25">
      <c r="A192" s="72" t="s">
        <v>57</v>
      </c>
      <c r="B192" s="73"/>
      <c r="C192" s="15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15"/>
    </row>
    <row r="193" spans="1:17" x14ac:dyDescent="0.25">
      <c r="A193" s="8" t="s">
        <v>21</v>
      </c>
      <c r="B193" s="2"/>
      <c r="C193" s="15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15"/>
    </row>
    <row r="194" spans="1:17" ht="33.75" x14ac:dyDescent="0.25">
      <c r="A194" s="10" t="s">
        <v>58</v>
      </c>
      <c r="B194" s="2" t="s">
        <v>104</v>
      </c>
      <c r="C194" s="27">
        <v>5.419855000000001</v>
      </c>
      <c r="D194" s="26">
        <v>16.399999999999999</v>
      </c>
      <c r="E194" s="26">
        <v>34.980334999999997</v>
      </c>
      <c r="F194" s="26">
        <v>219.08371999999997</v>
      </c>
      <c r="G194" s="26">
        <v>41.287500000000001</v>
      </c>
      <c r="H194" s="26">
        <v>173.97749999999999</v>
      </c>
      <c r="I194" s="26">
        <v>99.885000000000005</v>
      </c>
      <c r="J194" s="26">
        <v>23.324999999999999</v>
      </c>
      <c r="K194" s="26">
        <v>115.5975</v>
      </c>
      <c r="L194" s="26">
        <v>1.2527500000000003</v>
      </c>
      <c r="M194" s="26">
        <v>42.5</v>
      </c>
      <c r="N194" s="26">
        <v>8.6075000000000013E-2</v>
      </c>
      <c r="O194" s="26">
        <v>0.14842500000000003</v>
      </c>
      <c r="P194" s="26">
        <v>0.55025000000000002</v>
      </c>
      <c r="Q194" s="27">
        <v>0.97499999999999998</v>
      </c>
    </row>
    <row r="195" spans="1:17" x14ac:dyDescent="0.25">
      <c r="A195" s="10" t="s">
        <v>60</v>
      </c>
      <c r="B195" s="35" t="s">
        <v>105</v>
      </c>
      <c r="C195" s="27">
        <v>9</v>
      </c>
      <c r="D195" s="26">
        <v>4.8</v>
      </c>
      <c r="E195" s="26">
        <v>24.7</v>
      </c>
      <c r="F195" s="26">
        <v>171.8</v>
      </c>
      <c r="G195" s="26">
        <v>277.60000000000002</v>
      </c>
      <c r="H195" s="26">
        <v>62.2</v>
      </c>
      <c r="I195" s="26">
        <v>140.4</v>
      </c>
      <c r="J195" s="26">
        <v>11.5</v>
      </c>
      <c r="K195" s="26">
        <v>109.7</v>
      </c>
      <c r="L195" s="26">
        <v>0.6</v>
      </c>
      <c r="M195" s="26">
        <v>39</v>
      </c>
      <c r="N195" s="26">
        <v>0.1</v>
      </c>
      <c r="O195" s="26">
        <v>5.4199999999999998E-2</v>
      </c>
      <c r="P195" s="26">
        <v>0.5</v>
      </c>
      <c r="Q195" s="27">
        <v>0.105</v>
      </c>
    </row>
    <row r="196" spans="1:17" x14ac:dyDescent="0.25">
      <c r="A196" s="41" t="s">
        <v>99</v>
      </c>
      <c r="B196" s="35" t="s">
        <v>98</v>
      </c>
      <c r="C196" s="30">
        <v>3.7</v>
      </c>
      <c r="D196" s="31">
        <v>4.9000000000000004</v>
      </c>
      <c r="E196" s="31">
        <v>37.200000000000003</v>
      </c>
      <c r="F196" s="31">
        <v>208.5</v>
      </c>
      <c r="G196" s="31">
        <v>165.5</v>
      </c>
      <c r="H196" s="31">
        <v>14.5</v>
      </c>
      <c r="I196" s="31">
        <v>10.45</v>
      </c>
      <c r="J196" s="31">
        <v>1.1000000000000001</v>
      </c>
      <c r="K196" s="31">
        <v>5</v>
      </c>
      <c r="L196" s="31">
        <v>1.75</v>
      </c>
      <c r="M196" s="31">
        <v>0.04</v>
      </c>
      <c r="N196" s="31">
        <v>0</v>
      </c>
      <c r="O196" s="31">
        <v>0.95</v>
      </c>
      <c r="P196" s="31">
        <v>0</v>
      </c>
      <c r="Q196" s="30">
        <v>0</v>
      </c>
    </row>
    <row r="197" spans="1:17" x14ac:dyDescent="0.25">
      <c r="A197" s="13" t="s">
        <v>74</v>
      </c>
      <c r="B197" s="2">
        <v>200</v>
      </c>
      <c r="C197" s="27">
        <v>2</v>
      </c>
      <c r="D197" s="26">
        <v>2.2000000000000002</v>
      </c>
      <c r="E197" s="26">
        <v>17.100000000000001</v>
      </c>
      <c r="F197" s="26">
        <v>96</v>
      </c>
      <c r="G197" s="26">
        <v>27.2</v>
      </c>
      <c r="H197" s="26">
        <v>174</v>
      </c>
      <c r="I197" s="26">
        <v>67.8</v>
      </c>
      <c r="J197" s="26">
        <v>17</v>
      </c>
      <c r="K197" s="26">
        <v>54.9</v>
      </c>
      <c r="L197" s="26">
        <v>0.4</v>
      </c>
      <c r="M197" s="26">
        <v>15</v>
      </c>
      <c r="N197" s="26">
        <v>0.04</v>
      </c>
      <c r="O197" s="26">
        <v>0.08</v>
      </c>
      <c r="P197" s="26">
        <v>0.9</v>
      </c>
      <c r="Q197" s="27">
        <v>0.7</v>
      </c>
    </row>
    <row r="198" spans="1:17" x14ac:dyDescent="0.25">
      <c r="A198" s="16" t="s">
        <v>25</v>
      </c>
      <c r="B198" s="2"/>
      <c r="C198" s="26">
        <f t="shared" ref="C198:Q198" si="27">SUM(C194:C197)</f>
        <v>20.119855000000001</v>
      </c>
      <c r="D198" s="26">
        <f t="shared" si="27"/>
        <v>28.3</v>
      </c>
      <c r="E198" s="26">
        <f t="shared" si="27"/>
        <v>113.980335</v>
      </c>
      <c r="F198" s="26">
        <f t="shared" si="27"/>
        <v>695.38372000000004</v>
      </c>
      <c r="G198" s="26">
        <f t="shared" si="27"/>
        <v>511.58750000000003</v>
      </c>
      <c r="H198" s="26">
        <f t="shared" si="27"/>
        <v>424.67750000000001</v>
      </c>
      <c r="I198" s="26">
        <f t="shared" si="27"/>
        <v>318.53500000000003</v>
      </c>
      <c r="J198" s="26">
        <f t="shared" si="27"/>
        <v>52.925000000000004</v>
      </c>
      <c r="K198" s="26">
        <f t="shared" si="27"/>
        <v>285.19749999999999</v>
      </c>
      <c r="L198" s="26">
        <f t="shared" si="27"/>
        <v>4.0027500000000007</v>
      </c>
      <c r="M198" s="26">
        <f t="shared" si="27"/>
        <v>96.54</v>
      </c>
      <c r="N198" s="26">
        <f t="shared" si="27"/>
        <v>0.22607500000000003</v>
      </c>
      <c r="O198" s="26">
        <f t="shared" si="27"/>
        <v>1.2326250000000001</v>
      </c>
      <c r="P198" s="26">
        <f t="shared" si="27"/>
        <v>1.95025</v>
      </c>
      <c r="Q198" s="26">
        <f t="shared" si="27"/>
        <v>1.78</v>
      </c>
    </row>
    <row r="199" spans="1:17" x14ac:dyDescent="0.25">
      <c r="A199" s="17" t="s">
        <v>26</v>
      </c>
      <c r="B199" s="2"/>
      <c r="C199" s="15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15"/>
    </row>
    <row r="200" spans="1:17" ht="33.75" x14ac:dyDescent="0.25">
      <c r="A200" s="36" t="s">
        <v>103</v>
      </c>
      <c r="B200" s="37">
        <v>300</v>
      </c>
      <c r="C200" s="38">
        <v>19</v>
      </c>
      <c r="D200" s="39">
        <v>18.399999999999999</v>
      </c>
      <c r="E200" s="39">
        <v>45.6</v>
      </c>
      <c r="F200" s="39">
        <v>340.4</v>
      </c>
      <c r="G200" s="39">
        <v>20.100000000000001</v>
      </c>
      <c r="H200" s="39">
        <v>453.04</v>
      </c>
      <c r="I200" s="39">
        <v>29.02</v>
      </c>
      <c r="J200" s="39">
        <v>34.76</v>
      </c>
      <c r="K200" s="39">
        <v>116.14</v>
      </c>
      <c r="L200" s="39">
        <v>2.0140000000000002</v>
      </c>
      <c r="M200" s="39">
        <v>0</v>
      </c>
      <c r="N200" s="39">
        <v>0.19720000000000001</v>
      </c>
      <c r="O200" s="39">
        <v>8.4600000000000009E-2</v>
      </c>
      <c r="P200" s="39">
        <v>1.74</v>
      </c>
      <c r="Q200" s="38">
        <v>9.3000000000000007</v>
      </c>
    </row>
    <row r="201" spans="1:17" x14ac:dyDescent="0.25">
      <c r="A201" s="36" t="s">
        <v>40</v>
      </c>
      <c r="B201" s="37">
        <v>250</v>
      </c>
      <c r="C201" s="38">
        <v>11.6</v>
      </c>
      <c r="D201" s="39">
        <v>14.2</v>
      </c>
      <c r="E201" s="39">
        <v>40.6</v>
      </c>
      <c r="F201" s="39">
        <v>282</v>
      </c>
      <c r="G201" s="39">
        <v>279.88300000000004</v>
      </c>
      <c r="H201" s="39">
        <v>333.12799999999999</v>
      </c>
      <c r="I201" s="39">
        <v>24.8935</v>
      </c>
      <c r="J201" s="39">
        <v>20.655000000000001</v>
      </c>
      <c r="K201" s="39">
        <v>44.980999999999995</v>
      </c>
      <c r="L201" s="39">
        <v>0.71625000000000005</v>
      </c>
      <c r="M201" s="39">
        <v>0</v>
      </c>
      <c r="N201" s="39">
        <v>6.8919999999999995E-2</v>
      </c>
      <c r="O201" s="39">
        <v>5.0720000000000001E-2</v>
      </c>
      <c r="P201" s="39">
        <v>0.85580000000000012</v>
      </c>
      <c r="Q201" s="38">
        <v>19.385000000000002</v>
      </c>
    </row>
    <row r="202" spans="1:17" ht="22.5" x14ac:dyDescent="0.25">
      <c r="A202" s="13" t="s">
        <v>32</v>
      </c>
      <c r="B202" s="2">
        <v>200</v>
      </c>
      <c r="C202" s="27">
        <v>0.98799999999999999</v>
      </c>
      <c r="D202" s="26">
        <v>5.6399999999999999E-2</v>
      </c>
      <c r="E202" s="26">
        <v>27.445599999999999</v>
      </c>
      <c r="F202" s="26">
        <v>154.19999999999999</v>
      </c>
      <c r="G202" s="26">
        <v>3.6</v>
      </c>
      <c r="H202" s="26">
        <v>344</v>
      </c>
      <c r="I202" s="26">
        <v>32.6</v>
      </c>
      <c r="J202" s="26">
        <v>21</v>
      </c>
      <c r="K202" s="26">
        <v>29.2</v>
      </c>
      <c r="L202" s="26">
        <v>0.7</v>
      </c>
      <c r="M202" s="26">
        <v>0</v>
      </c>
      <c r="N202" s="26">
        <v>0.02</v>
      </c>
      <c r="O202" s="26">
        <v>0.04</v>
      </c>
      <c r="P202" s="26">
        <v>0.6</v>
      </c>
      <c r="Q202" s="27">
        <v>0.8</v>
      </c>
    </row>
    <row r="203" spans="1:17" x14ac:dyDescent="0.25">
      <c r="A203" s="13" t="s">
        <v>64</v>
      </c>
      <c r="B203" s="2">
        <v>60</v>
      </c>
      <c r="C203" s="27">
        <v>4.9000000000000004</v>
      </c>
      <c r="D203" s="26">
        <v>0.23499999999999999</v>
      </c>
      <c r="E203" s="26">
        <v>58.6</v>
      </c>
      <c r="F203" s="26">
        <v>73.272499999999994</v>
      </c>
      <c r="G203" s="26">
        <v>97.549249999999986</v>
      </c>
      <c r="H203" s="26">
        <v>30.64</v>
      </c>
      <c r="I203" s="26">
        <v>5.2679749999999999</v>
      </c>
      <c r="J203" s="26">
        <v>3.9239999999999999</v>
      </c>
      <c r="K203" s="26">
        <v>21.718000000000004</v>
      </c>
      <c r="L203" s="26">
        <v>0.30145</v>
      </c>
      <c r="M203" s="26">
        <v>0</v>
      </c>
      <c r="N203" s="26">
        <v>4.2000000000000003E-2</v>
      </c>
      <c r="O203" s="26">
        <v>1.145E-2</v>
      </c>
      <c r="P203" s="26">
        <v>0.31745000000000001</v>
      </c>
      <c r="Q203" s="27">
        <v>0</v>
      </c>
    </row>
    <row r="204" spans="1:17" x14ac:dyDescent="0.25">
      <c r="A204" s="16" t="s">
        <v>25</v>
      </c>
      <c r="B204" s="2"/>
      <c r="C204" s="26">
        <f t="shared" ref="C204:Q204" si="28">SUM(C200:C203)</f>
        <v>36.488</v>
      </c>
      <c r="D204" s="26">
        <f t="shared" si="28"/>
        <v>32.89139999999999</v>
      </c>
      <c r="E204" s="26">
        <f t="shared" si="28"/>
        <v>172.2456</v>
      </c>
      <c r="F204" s="26">
        <f t="shared" si="28"/>
        <v>849.87249999999995</v>
      </c>
      <c r="G204" s="26">
        <f t="shared" si="28"/>
        <v>401.13225000000006</v>
      </c>
      <c r="H204" s="26">
        <f t="shared" si="28"/>
        <v>1160.8080000000002</v>
      </c>
      <c r="I204" s="26">
        <f t="shared" si="28"/>
        <v>91.781475</v>
      </c>
      <c r="J204" s="26">
        <f t="shared" si="28"/>
        <v>80.338999999999999</v>
      </c>
      <c r="K204" s="26">
        <f t="shared" si="28"/>
        <v>212.03899999999999</v>
      </c>
      <c r="L204" s="26">
        <f t="shared" si="28"/>
        <v>3.7317</v>
      </c>
      <c r="M204" s="26">
        <f t="shared" si="28"/>
        <v>0</v>
      </c>
      <c r="N204" s="26">
        <f t="shared" si="28"/>
        <v>0.32812000000000002</v>
      </c>
      <c r="O204" s="26">
        <f t="shared" si="28"/>
        <v>0.18676999999999999</v>
      </c>
      <c r="P204" s="26">
        <f t="shared" si="28"/>
        <v>3.5132500000000002</v>
      </c>
      <c r="Q204" s="26">
        <f t="shared" si="28"/>
        <v>29.485000000000003</v>
      </c>
    </row>
    <row r="205" spans="1:17" x14ac:dyDescent="0.25">
      <c r="A205" s="1" t="s">
        <v>29</v>
      </c>
      <c r="B205" s="2"/>
      <c r="C205" s="48">
        <f>C198+C204</f>
        <v>56.607855000000001</v>
      </c>
      <c r="D205" s="48">
        <f t="shared" ref="D205:Q205" si="29">D198+D204</f>
        <v>61.191399999999987</v>
      </c>
      <c r="E205" s="48">
        <f t="shared" si="29"/>
        <v>286.22593499999999</v>
      </c>
      <c r="F205" s="48">
        <f t="shared" si="29"/>
        <v>1545.25622</v>
      </c>
      <c r="G205" s="48">
        <f t="shared" si="29"/>
        <v>912.71975000000009</v>
      </c>
      <c r="H205" s="48">
        <f t="shared" si="29"/>
        <v>1585.4855000000002</v>
      </c>
      <c r="I205" s="48">
        <f t="shared" si="29"/>
        <v>410.31647500000003</v>
      </c>
      <c r="J205" s="48">
        <f t="shared" si="29"/>
        <v>133.26400000000001</v>
      </c>
      <c r="K205" s="48">
        <f t="shared" si="29"/>
        <v>497.23649999999998</v>
      </c>
      <c r="L205" s="48">
        <f t="shared" si="29"/>
        <v>7.7344500000000007</v>
      </c>
      <c r="M205" s="48">
        <f t="shared" si="29"/>
        <v>96.54</v>
      </c>
      <c r="N205" s="48">
        <f t="shared" si="29"/>
        <v>0.55419499999999999</v>
      </c>
      <c r="O205" s="48">
        <f t="shared" si="29"/>
        <v>1.4193950000000002</v>
      </c>
      <c r="P205" s="48">
        <f t="shared" si="29"/>
        <v>5.4634999999999998</v>
      </c>
      <c r="Q205" s="48">
        <f t="shared" si="29"/>
        <v>31.265000000000004</v>
      </c>
    </row>
    <row r="206" spans="1:17" x14ac:dyDescent="0.25">
      <c r="A206" s="57" t="s">
        <v>107</v>
      </c>
      <c r="B206" s="21"/>
      <c r="C206" s="49">
        <f t="shared" ref="C206:Q206" si="30">C25+C46+C66+C86+C106+C127+C147+C167+C186+C205</f>
        <v>536.65463050476183</v>
      </c>
      <c r="D206" s="49">
        <f t="shared" si="30"/>
        <v>572.90206499999999</v>
      </c>
      <c r="E206" s="49">
        <f t="shared" si="30"/>
        <v>2479.4809044083331</v>
      </c>
      <c r="F206" s="49">
        <f t="shared" si="30"/>
        <v>15756.8632473</v>
      </c>
      <c r="G206" s="49">
        <f t="shared" si="30"/>
        <v>8393.1854869047602</v>
      </c>
      <c r="H206" s="49">
        <f t="shared" si="30"/>
        <v>15923.146261904762</v>
      </c>
      <c r="I206" s="49">
        <f t="shared" si="30"/>
        <v>2732.2892678571434</v>
      </c>
      <c r="J206" s="49">
        <f t="shared" si="30"/>
        <v>1498.7014166666668</v>
      </c>
      <c r="K206" s="49">
        <f t="shared" si="30"/>
        <v>5243.505501190476</v>
      </c>
      <c r="L206" s="49">
        <f t="shared" si="30"/>
        <v>190.26268738095237</v>
      </c>
      <c r="M206" s="49">
        <f t="shared" si="30"/>
        <v>881.54549999999995</v>
      </c>
      <c r="N206" s="49">
        <f t="shared" si="30"/>
        <v>47.869665892857149</v>
      </c>
      <c r="O206" s="49">
        <f t="shared" si="30"/>
        <v>7.2024946190476182</v>
      </c>
      <c r="P206" s="49">
        <f t="shared" si="30"/>
        <v>72.879288928571427</v>
      </c>
      <c r="Q206" s="49">
        <f t="shared" si="30"/>
        <v>776.94401785714285</v>
      </c>
    </row>
    <row r="207" spans="1:17" ht="15" customHeight="1" x14ac:dyDescent="0.25">
      <c r="A207" s="58" t="s">
        <v>108</v>
      </c>
      <c r="B207" s="22"/>
      <c r="C207" s="50">
        <f>C206/10</f>
        <v>53.665463050476184</v>
      </c>
      <c r="D207" s="50">
        <f t="shared" ref="D207:Q207" si="31">D206/10</f>
        <v>57.290206499999996</v>
      </c>
      <c r="E207" s="50">
        <f t="shared" si="31"/>
        <v>247.94809044083331</v>
      </c>
      <c r="F207" s="50">
        <f t="shared" si="31"/>
        <v>1575.68632473</v>
      </c>
      <c r="G207" s="50">
        <f t="shared" si="31"/>
        <v>839.31854869047606</v>
      </c>
      <c r="H207" s="50">
        <f t="shared" si="31"/>
        <v>1592.3146261904762</v>
      </c>
      <c r="I207" s="50">
        <f t="shared" si="31"/>
        <v>273.22892678571435</v>
      </c>
      <c r="J207" s="50">
        <f t="shared" si="31"/>
        <v>149.87014166666668</v>
      </c>
      <c r="K207" s="50">
        <f t="shared" si="31"/>
        <v>524.35055011904763</v>
      </c>
      <c r="L207" s="50">
        <f t="shared" si="31"/>
        <v>19.026268738095236</v>
      </c>
      <c r="M207" s="50">
        <f t="shared" si="31"/>
        <v>88.15455</v>
      </c>
      <c r="N207" s="50">
        <f t="shared" si="31"/>
        <v>4.7869665892857149</v>
      </c>
      <c r="O207" s="50">
        <f t="shared" si="31"/>
        <v>0.7202494619047618</v>
      </c>
      <c r="P207" s="50">
        <f t="shared" si="31"/>
        <v>7.2879288928571428</v>
      </c>
      <c r="Q207" s="50">
        <f t="shared" si="31"/>
        <v>77.694401785714291</v>
      </c>
    </row>
    <row r="208" spans="1:17" ht="31.5" customHeight="1" x14ac:dyDescent="0.25">
      <c r="A208" s="74" t="s">
        <v>111</v>
      </c>
      <c r="B208" s="78"/>
      <c r="C208" s="55">
        <v>90</v>
      </c>
      <c r="D208" s="55">
        <v>92</v>
      </c>
      <c r="E208" s="55">
        <v>383</v>
      </c>
      <c r="F208" s="55">
        <v>2713</v>
      </c>
      <c r="G208" s="55"/>
      <c r="H208" s="55"/>
      <c r="I208" s="55">
        <v>1200</v>
      </c>
      <c r="J208" s="55">
        <v>300</v>
      </c>
      <c r="K208" s="55">
        <v>1800</v>
      </c>
      <c r="L208" s="55">
        <v>17</v>
      </c>
      <c r="M208" s="55">
        <v>0.9</v>
      </c>
      <c r="N208" s="55">
        <v>1.4</v>
      </c>
      <c r="O208" s="55">
        <v>1.6</v>
      </c>
      <c r="P208" s="55"/>
      <c r="Q208" s="55">
        <v>70</v>
      </c>
    </row>
    <row r="209" spans="1:17" ht="27.75" customHeight="1" x14ac:dyDescent="0.25">
      <c r="A209" s="75" t="s">
        <v>109</v>
      </c>
      <c r="B209" s="79"/>
      <c r="C209" s="53">
        <v>58.5</v>
      </c>
      <c r="D209" s="53">
        <v>59.8</v>
      </c>
      <c r="E209" s="53">
        <v>248.9</v>
      </c>
      <c r="F209" s="53">
        <v>1763</v>
      </c>
      <c r="G209" s="53"/>
      <c r="H209" s="53"/>
      <c r="I209" s="53">
        <v>780</v>
      </c>
      <c r="J209" s="53">
        <v>195</v>
      </c>
      <c r="K209" s="53">
        <v>1170</v>
      </c>
      <c r="L209" s="53">
        <v>11.05</v>
      </c>
      <c r="M209" s="53">
        <v>0.6</v>
      </c>
      <c r="N209" s="53">
        <v>0.9</v>
      </c>
      <c r="O209" s="53">
        <v>1</v>
      </c>
      <c r="P209" s="53"/>
      <c r="Q209" s="53">
        <v>45.5</v>
      </c>
    </row>
    <row r="210" spans="1:17" ht="24" customHeight="1" x14ac:dyDescent="0.25">
      <c r="A210" s="76" t="s">
        <v>110</v>
      </c>
      <c r="B210" s="80"/>
      <c r="C210" s="54">
        <f>C207-C209</f>
        <v>-4.834536949523816</v>
      </c>
      <c r="D210" s="54">
        <f t="shared" ref="D210:Q210" si="32">D207-D209</f>
        <v>-2.5097935000000007</v>
      </c>
      <c r="E210" s="54">
        <f t="shared" si="32"/>
        <v>-0.95190955916669395</v>
      </c>
      <c r="F210" s="54">
        <f t="shared" si="32"/>
        <v>-187.31367526999998</v>
      </c>
      <c r="G210" s="54"/>
      <c r="H210" s="54"/>
      <c r="I210" s="54">
        <f t="shared" si="32"/>
        <v>-506.77107321428565</v>
      </c>
      <c r="J210" s="54">
        <f t="shared" si="32"/>
        <v>-45.129858333333317</v>
      </c>
      <c r="K210" s="54">
        <f t="shared" si="32"/>
        <v>-645.64944988095237</v>
      </c>
      <c r="L210" s="54">
        <f t="shared" si="32"/>
        <v>7.9762687380952357</v>
      </c>
      <c r="M210" s="54">
        <f t="shared" si="32"/>
        <v>87.554550000000006</v>
      </c>
      <c r="N210" s="54">
        <f t="shared" si="32"/>
        <v>3.886966589285715</v>
      </c>
      <c r="O210" s="54">
        <f t="shared" si="32"/>
        <v>-0.2797505380952382</v>
      </c>
      <c r="P210" s="54"/>
      <c r="Q210" s="54">
        <f t="shared" si="32"/>
        <v>32.194401785714291</v>
      </c>
    </row>
  </sheetData>
  <mergeCells count="74">
    <mergeCell ref="A208:B208"/>
    <mergeCell ref="A209:B209"/>
    <mergeCell ref="A210:B210"/>
    <mergeCell ref="A133:B133"/>
    <mergeCell ref="A153:B153"/>
    <mergeCell ref="A173:B173"/>
    <mergeCell ref="A192:B192"/>
    <mergeCell ref="A11:B11"/>
    <mergeCell ref="A31:B31"/>
    <mergeCell ref="A53:B53"/>
    <mergeCell ref="A72:B72"/>
    <mergeCell ref="A92:B92"/>
    <mergeCell ref="G190:L190"/>
    <mergeCell ref="M190:Q190"/>
    <mergeCell ref="A190:A191"/>
    <mergeCell ref="B190:B191"/>
    <mergeCell ref="C190:E190"/>
    <mergeCell ref="F190:F191"/>
    <mergeCell ref="G151:L151"/>
    <mergeCell ref="M151:Q151"/>
    <mergeCell ref="A171:A172"/>
    <mergeCell ref="B171:B172"/>
    <mergeCell ref="C171:E171"/>
    <mergeCell ref="F171:F172"/>
    <mergeCell ref="G171:L171"/>
    <mergeCell ref="M171:Q171"/>
    <mergeCell ref="A151:A152"/>
    <mergeCell ref="B151:B152"/>
    <mergeCell ref="C151:E151"/>
    <mergeCell ref="F151:F152"/>
    <mergeCell ref="G110:L110"/>
    <mergeCell ref="M110:Q110"/>
    <mergeCell ref="A131:A132"/>
    <mergeCell ref="B131:B132"/>
    <mergeCell ref="C131:E131"/>
    <mergeCell ref="F131:F132"/>
    <mergeCell ref="G131:L131"/>
    <mergeCell ref="M131:Q131"/>
    <mergeCell ref="A110:A111"/>
    <mergeCell ref="B110:B111"/>
    <mergeCell ref="C110:E110"/>
    <mergeCell ref="F110:F111"/>
    <mergeCell ref="A112:B112"/>
    <mergeCell ref="G70:L70"/>
    <mergeCell ref="M70:Q70"/>
    <mergeCell ref="A90:A91"/>
    <mergeCell ref="B90:B91"/>
    <mergeCell ref="C90:E90"/>
    <mergeCell ref="F90:F91"/>
    <mergeCell ref="G90:L90"/>
    <mergeCell ref="M90:Q90"/>
    <mergeCell ref="A70:A71"/>
    <mergeCell ref="B70:B71"/>
    <mergeCell ref="C70:E70"/>
    <mergeCell ref="F70:F71"/>
    <mergeCell ref="G29:L29"/>
    <mergeCell ref="M29:Q29"/>
    <mergeCell ref="A51:A52"/>
    <mergeCell ref="B51:B52"/>
    <mergeCell ref="C51:E51"/>
    <mergeCell ref="F51:F52"/>
    <mergeCell ref="G51:L51"/>
    <mergeCell ref="M51:Q51"/>
    <mergeCell ref="A29:A30"/>
    <mergeCell ref="B29:B30"/>
    <mergeCell ref="C29:E29"/>
    <mergeCell ref="F29:F30"/>
    <mergeCell ref="A8:Q8"/>
    <mergeCell ref="A9:A10"/>
    <mergeCell ref="B9:B10"/>
    <mergeCell ref="C9:E9"/>
    <mergeCell ref="F9:F10"/>
    <mergeCell ref="G9:L9"/>
    <mergeCell ref="M9:Q9"/>
  </mergeCells>
  <pageMargins left="0.70866141732283472" right="0.70866141732283472" top="0.9448818897637796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4:A206"/>
  <sheetViews>
    <sheetView workbookViewId="0">
      <selection activeCell="E208" sqref="E208"/>
    </sheetView>
  </sheetViews>
  <sheetFormatPr defaultRowHeight="15" x14ac:dyDescent="0.25"/>
  <sheetData>
    <row r="204" ht="31.5" customHeight="1" x14ac:dyDescent="0.25"/>
    <row r="205" ht="27.75" customHeight="1" x14ac:dyDescent="0.25"/>
    <row r="206" ht="24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11-17 лет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Dorzhieva</cp:lastModifiedBy>
  <cp:lastPrinted>2020-08-31T07:13:36Z</cp:lastPrinted>
  <dcterms:created xsi:type="dcterms:W3CDTF">2014-12-23T01:10:31Z</dcterms:created>
  <dcterms:modified xsi:type="dcterms:W3CDTF">2020-09-03T01:43:49Z</dcterms:modified>
</cp:coreProperties>
</file>